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35" yWindow="-15" windowWidth="3060" windowHeight="10185"/>
  </bookViews>
  <sheets>
    <sheet name="オーダー" sheetId="2" r:id="rId1"/>
    <sheet name="X" sheetId="3" r:id="rId2"/>
  </sheets>
  <calcPr calcId="145621"/>
</workbook>
</file>

<file path=xl/calcChain.xml><?xml version="1.0" encoding="utf-8"?>
<calcChain xmlns="http://schemas.openxmlformats.org/spreadsheetml/2006/main">
  <c r="Y168" i="2" l="1"/>
  <c r="Y167" i="2"/>
  <c r="Y166" i="2"/>
  <c r="Y165" i="2"/>
  <c r="Y164" i="2"/>
  <c r="Y163" i="2"/>
  <c r="Y162" i="2"/>
  <c r="Y161" i="2"/>
  <c r="Y160" i="2"/>
  <c r="Y156" i="2"/>
  <c r="Y155" i="2"/>
  <c r="Y154" i="2"/>
  <c r="Y153" i="2"/>
  <c r="Y152" i="2"/>
  <c r="Y151" i="2"/>
  <c r="Y150" i="2"/>
  <c r="Y149" i="2"/>
  <c r="Y148" i="2"/>
  <c r="Y144" i="2"/>
  <c r="Y143" i="2"/>
  <c r="Y142" i="2"/>
  <c r="Y141" i="2"/>
  <c r="Y140" i="2"/>
  <c r="Y139" i="2"/>
  <c r="Y138" i="2"/>
  <c r="Y137" i="2"/>
  <c r="Y136" i="2"/>
  <c r="Y132" i="2"/>
  <c r="Y131" i="2"/>
  <c r="Y130" i="2"/>
  <c r="Y129" i="2"/>
  <c r="Y128" i="2"/>
  <c r="Y127" i="2"/>
  <c r="Y126" i="2"/>
  <c r="Y125" i="2"/>
  <c r="Y124" i="2"/>
  <c r="Y120" i="2"/>
  <c r="Y119" i="2"/>
  <c r="Y118" i="2"/>
  <c r="Y117" i="2"/>
  <c r="Y116" i="2"/>
  <c r="Y115" i="2"/>
  <c r="Y114" i="2"/>
  <c r="Y113" i="2"/>
  <c r="Y112" i="2"/>
  <c r="Y108" i="2"/>
  <c r="Y107" i="2"/>
  <c r="Y106" i="2"/>
  <c r="Y105" i="2"/>
  <c r="Y104" i="2"/>
  <c r="Y103" i="2"/>
  <c r="Y102" i="2"/>
  <c r="Y101" i="2"/>
  <c r="Y100" i="2"/>
  <c r="Y96" i="2"/>
  <c r="Y95" i="2"/>
  <c r="Y94" i="2"/>
  <c r="Y93" i="2"/>
  <c r="Y92" i="2"/>
  <c r="Y91" i="2"/>
  <c r="Y90" i="2"/>
  <c r="Y89" i="2"/>
  <c r="Y88" i="2"/>
  <c r="Y84" i="2"/>
  <c r="Y83" i="2"/>
  <c r="Y82" i="2"/>
  <c r="Y81" i="2"/>
  <c r="Y80" i="2"/>
  <c r="Y79" i="2"/>
  <c r="Y78" i="2"/>
  <c r="Y77" i="2"/>
  <c r="Y76" i="2"/>
  <c r="Y72" i="2"/>
  <c r="Y71" i="2"/>
  <c r="Y70" i="2"/>
  <c r="Y69" i="2"/>
  <c r="Y68" i="2"/>
  <c r="Y67" i="2"/>
  <c r="Y66" i="2"/>
  <c r="Y65" i="2"/>
  <c r="Y64" i="2"/>
  <c r="Y60" i="2"/>
  <c r="Y59" i="2"/>
  <c r="Y58" i="2"/>
  <c r="Y57" i="2"/>
  <c r="Y56" i="2"/>
  <c r="Y55" i="2"/>
  <c r="Y54" i="2"/>
  <c r="Y53" i="2"/>
  <c r="Y52" i="2"/>
  <c r="Y48" i="2"/>
  <c r="Y47" i="2"/>
  <c r="Y46" i="2"/>
  <c r="Y45" i="2"/>
  <c r="Y44" i="2"/>
  <c r="Y43" i="2"/>
  <c r="Y42" i="2"/>
  <c r="Y41" i="2"/>
  <c r="Y40" i="2"/>
  <c r="Y36" i="2"/>
  <c r="Y35" i="2"/>
  <c r="Y34" i="2"/>
  <c r="Y33" i="2"/>
  <c r="Y32" i="2"/>
  <c r="Y31" i="2"/>
  <c r="Y30" i="2"/>
  <c r="Y29" i="2"/>
  <c r="Y28" i="2"/>
  <c r="Y24" i="2"/>
  <c r="Y23" i="2"/>
  <c r="Y22" i="2"/>
  <c r="Y21" i="2"/>
  <c r="Y20" i="2"/>
  <c r="Y19" i="2"/>
  <c r="Y18" i="2"/>
  <c r="Y17" i="2"/>
  <c r="Y16" i="2"/>
  <c r="Y12" i="2"/>
  <c r="Y11" i="2"/>
  <c r="Y10" i="2"/>
  <c r="Y9" i="2"/>
  <c r="Y8" i="2"/>
  <c r="Y7" i="2"/>
  <c r="Y6" i="2"/>
  <c r="Y5" i="2"/>
  <c r="Y4" i="2"/>
  <c r="X168" i="2"/>
  <c r="X167" i="2"/>
  <c r="X166" i="2"/>
  <c r="X165" i="2"/>
  <c r="X164" i="2"/>
  <c r="X163" i="2"/>
  <c r="X162" i="2"/>
  <c r="X161" i="2"/>
  <c r="X160" i="2"/>
  <c r="X156" i="2"/>
  <c r="X155" i="2"/>
  <c r="X154" i="2"/>
  <c r="X153" i="2"/>
  <c r="X152" i="2"/>
  <c r="X151" i="2"/>
  <c r="X150" i="2"/>
  <c r="X149" i="2"/>
  <c r="X148" i="2"/>
  <c r="X144" i="2"/>
  <c r="X143" i="2"/>
  <c r="X142" i="2"/>
  <c r="X141" i="2"/>
  <c r="X140" i="2"/>
  <c r="X139" i="2"/>
  <c r="X138" i="2"/>
  <c r="X137" i="2"/>
  <c r="X136" i="2"/>
  <c r="X132" i="2"/>
  <c r="X131" i="2"/>
  <c r="X130" i="2"/>
  <c r="X129" i="2"/>
  <c r="X128" i="2"/>
  <c r="X127" i="2"/>
  <c r="X126" i="2"/>
  <c r="X125" i="2"/>
  <c r="X124" i="2"/>
  <c r="X120" i="2"/>
  <c r="X119" i="2"/>
  <c r="X118" i="2"/>
  <c r="X117" i="2"/>
  <c r="X116" i="2"/>
  <c r="X115" i="2"/>
  <c r="X114" i="2"/>
  <c r="X113" i="2"/>
  <c r="X112" i="2"/>
  <c r="X108" i="2"/>
  <c r="X107" i="2"/>
  <c r="X106" i="2"/>
  <c r="X105" i="2"/>
  <c r="X104" i="2"/>
  <c r="X103" i="2"/>
  <c r="X102" i="2"/>
  <c r="X101" i="2"/>
  <c r="X100" i="2"/>
  <c r="X96" i="2"/>
  <c r="X95" i="2"/>
  <c r="X94" i="2"/>
  <c r="X93" i="2"/>
  <c r="X92" i="2"/>
  <c r="X91" i="2"/>
  <c r="X90" i="2"/>
  <c r="X89" i="2"/>
  <c r="X88" i="2"/>
  <c r="X84" i="2"/>
  <c r="X83" i="2"/>
  <c r="X82" i="2"/>
  <c r="X81" i="2"/>
  <c r="X80" i="2"/>
  <c r="X79" i="2"/>
  <c r="X78" i="2"/>
  <c r="X77" i="2"/>
  <c r="X76" i="2"/>
  <c r="X72" i="2"/>
  <c r="X71" i="2"/>
  <c r="X70" i="2"/>
  <c r="X69" i="2"/>
  <c r="X68" i="2"/>
  <c r="X67" i="2"/>
  <c r="X66" i="2"/>
  <c r="X65" i="2"/>
  <c r="X64" i="2"/>
  <c r="X60" i="2"/>
  <c r="X59" i="2"/>
  <c r="X58" i="2"/>
  <c r="X57" i="2"/>
  <c r="X56" i="2"/>
  <c r="X55" i="2"/>
  <c r="X54" i="2"/>
  <c r="X53" i="2"/>
  <c r="X52" i="2"/>
  <c r="X48" i="2"/>
  <c r="X47" i="2"/>
  <c r="X46" i="2"/>
  <c r="X45" i="2"/>
  <c r="X44" i="2"/>
  <c r="X43" i="2"/>
  <c r="X42" i="2"/>
  <c r="X41" i="2"/>
  <c r="X40" i="2"/>
  <c r="X36" i="2"/>
  <c r="X35" i="2"/>
  <c r="X34" i="2"/>
  <c r="X33" i="2"/>
  <c r="X32" i="2"/>
  <c r="X31" i="2"/>
  <c r="X30" i="2"/>
  <c r="X29" i="2"/>
  <c r="X28" i="2"/>
  <c r="X24" i="2"/>
  <c r="X23" i="2"/>
  <c r="X22" i="2"/>
  <c r="X21" i="2"/>
  <c r="X20" i="2"/>
  <c r="X19" i="2"/>
  <c r="X18" i="2"/>
  <c r="X17" i="2"/>
  <c r="X16" i="2"/>
  <c r="X12" i="2"/>
  <c r="X11" i="2"/>
  <c r="X10" i="2"/>
  <c r="X9" i="2"/>
  <c r="X8" i="2"/>
  <c r="X7" i="2"/>
  <c r="X6" i="2"/>
  <c r="X5" i="2"/>
  <c r="X4" i="2"/>
  <c r="W167" i="2"/>
  <c r="W166" i="2"/>
  <c r="W165" i="2"/>
  <c r="W164" i="2"/>
  <c r="W163" i="2"/>
  <c r="W162" i="2"/>
  <c r="W161" i="2"/>
  <c r="W160" i="2"/>
  <c r="W155" i="2"/>
  <c r="W154" i="2"/>
  <c r="W153" i="2"/>
  <c r="W152" i="2"/>
  <c r="W151" i="2"/>
  <c r="W150" i="2"/>
  <c r="W149" i="2"/>
  <c r="W148" i="2"/>
  <c r="W143" i="2"/>
  <c r="W142" i="2"/>
  <c r="W141" i="2"/>
  <c r="W140" i="2"/>
  <c r="W139" i="2"/>
  <c r="W138" i="2"/>
  <c r="W137" i="2"/>
  <c r="W136" i="2"/>
  <c r="W131" i="2"/>
  <c r="W130" i="2"/>
  <c r="W129" i="2"/>
  <c r="W128" i="2"/>
  <c r="W127" i="2"/>
  <c r="W126" i="2"/>
  <c r="W125" i="2"/>
  <c r="W124" i="2"/>
  <c r="W119" i="2"/>
  <c r="W118" i="2"/>
  <c r="W117" i="2"/>
  <c r="W116" i="2"/>
  <c r="W115" i="2"/>
  <c r="W114" i="2"/>
  <c r="W113" i="2"/>
  <c r="W112" i="2"/>
  <c r="W107" i="2"/>
  <c r="W106" i="2"/>
  <c r="W105" i="2"/>
  <c r="W104" i="2"/>
  <c r="W103" i="2"/>
  <c r="W102" i="2"/>
  <c r="W101" i="2"/>
  <c r="W100" i="2"/>
  <c r="W95" i="2"/>
  <c r="W94" i="2"/>
  <c r="W93" i="2"/>
  <c r="W92" i="2"/>
  <c r="W91" i="2"/>
  <c r="W90" i="2"/>
  <c r="W89" i="2"/>
  <c r="W88" i="2"/>
  <c r="W83" i="2"/>
  <c r="W82" i="2"/>
  <c r="W81" i="2"/>
  <c r="W80" i="2"/>
  <c r="W79" i="2"/>
  <c r="W78" i="2"/>
  <c r="W77" i="2"/>
  <c r="W76" i="2"/>
  <c r="W71" i="2"/>
  <c r="W70" i="2"/>
  <c r="W69" i="2"/>
  <c r="W68" i="2"/>
  <c r="W67" i="2"/>
  <c r="W66" i="2"/>
  <c r="W65" i="2"/>
  <c r="W64" i="2"/>
  <c r="W59" i="2"/>
  <c r="W58" i="2"/>
  <c r="W57" i="2"/>
  <c r="W56" i="2"/>
  <c r="W55" i="2"/>
  <c r="W54" i="2"/>
  <c r="W53" i="2"/>
  <c r="W52" i="2"/>
  <c r="W47" i="2"/>
  <c r="W46" i="2"/>
  <c r="W45" i="2"/>
  <c r="W44" i="2"/>
  <c r="W43" i="2"/>
  <c r="W42" i="2"/>
  <c r="W41" i="2"/>
  <c r="W40" i="2"/>
  <c r="W35" i="2"/>
  <c r="W34" i="2"/>
  <c r="W33" i="2"/>
  <c r="W32" i="2"/>
  <c r="W31" i="2"/>
  <c r="W30" i="2"/>
  <c r="W29" i="2"/>
  <c r="W28" i="2"/>
  <c r="W23" i="2"/>
  <c r="W22" i="2"/>
  <c r="W21" i="2"/>
  <c r="W20" i="2"/>
  <c r="W19" i="2"/>
  <c r="W18" i="2"/>
  <c r="W17" i="2"/>
  <c r="W16" i="2"/>
  <c r="W11" i="2"/>
  <c r="W10" i="2"/>
  <c r="W9" i="2"/>
  <c r="W8" i="2"/>
  <c r="W7" i="2"/>
  <c r="W6" i="2"/>
  <c r="W5" i="2"/>
  <c r="W4" i="2"/>
  <c r="V167" i="2"/>
  <c r="V166" i="2"/>
  <c r="V165" i="2"/>
  <c r="V164" i="2"/>
  <c r="V163" i="2"/>
  <c r="V162" i="2"/>
  <c r="V161" i="2"/>
  <c r="V160" i="2"/>
  <c r="V155" i="2"/>
  <c r="V154" i="2"/>
  <c r="V153" i="2"/>
  <c r="V152" i="2"/>
  <c r="V151" i="2"/>
  <c r="V150" i="2"/>
  <c r="V149" i="2"/>
  <c r="V148" i="2"/>
  <c r="V143" i="2"/>
  <c r="V142" i="2"/>
  <c r="V141" i="2"/>
  <c r="V140" i="2"/>
  <c r="V139" i="2"/>
  <c r="V138" i="2"/>
  <c r="V137" i="2"/>
  <c r="V136" i="2"/>
  <c r="V131" i="2"/>
  <c r="V130" i="2"/>
  <c r="V129" i="2"/>
  <c r="V128" i="2"/>
  <c r="V127" i="2"/>
  <c r="V126" i="2"/>
  <c r="V125" i="2"/>
  <c r="V124" i="2"/>
  <c r="V119" i="2"/>
  <c r="V118" i="2"/>
  <c r="V117" i="2"/>
  <c r="V116" i="2"/>
  <c r="V115" i="2"/>
  <c r="V114" i="2"/>
  <c r="V113" i="2"/>
  <c r="V112" i="2"/>
  <c r="V107" i="2"/>
  <c r="V106" i="2"/>
  <c r="V105" i="2"/>
  <c r="V104" i="2"/>
  <c r="V103" i="2"/>
  <c r="V102" i="2"/>
  <c r="V101" i="2"/>
  <c r="V100" i="2"/>
  <c r="V95" i="2"/>
  <c r="V94" i="2"/>
  <c r="V93" i="2"/>
  <c r="V92" i="2"/>
  <c r="V91" i="2"/>
  <c r="V90" i="2"/>
  <c r="V89" i="2"/>
  <c r="V88" i="2"/>
  <c r="V83" i="2"/>
  <c r="V82" i="2"/>
  <c r="V81" i="2"/>
  <c r="V80" i="2"/>
  <c r="V79" i="2"/>
  <c r="V78" i="2"/>
  <c r="V77" i="2"/>
  <c r="V76" i="2"/>
  <c r="V71" i="2"/>
  <c r="V70" i="2"/>
  <c r="V69" i="2"/>
  <c r="V68" i="2"/>
  <c r="V67" i="2"/>
  <c r="V66" i="2"/>
  <c r="V65" i="2"/>
  <c r="V64" i="2"/>
  <c r="V59" i="2"/>
  <c r="V58" i="2"/>
  <c r="V57" i="2"/>
  <c r="V56" i="2"/>
  <c r="V55" i="2"/>
  <c r="V54" i="2"/>
  <c r="V53" i="2"/>
  <c r="V52" i="2"/>
  <c r="V47" i="2"/>
  <c r="V46" i="2"/>
  <c r="V45" i="2"/>
  <c r="V44" i="2"/>
  <c r="V43" i="2"/>
  <c r="V42" i="2"/>
  <c r="V41" i="2"/>
  <c r="V40" i="2"/>
  <c r="V35" i="2"/>
  <c r="V34" i="2"/>
  <c r="V33" i="2"/>
  <c r="V32" i="2"/>
  <c r="V31" i="2"/>
  <c r="V30" i="2"/>
  <c r="V29" i="2"/>
  <c r="V28" i="2"/>
  <c r="V23" i="2"/>
  <c r="V22" i="2"/>
  <c r="V21" i="2"/>
  <c r="V20" i="2"/>
  <c r="V19" i="2"/>
  <c r="V18" i="2"/>
  <c r="V17" i="2"/>
  <c r="V16" i="2"/>
  <c r="V11" i="2"/>
  <c r="V10" i="2"/>
  <c r="V9" i="2"/>
  <c r="V8" i="2"/>
  <c r="V7" i="2"/>
  <c r="V6" i="2"/>
  <c r="V5" i="2"/>
  <c r="V4" i="2"/>
</calcChain>
</file>

<file path=xl/sharedStrings.xml><?xml version="1.0" encoding="utf-8"?>
<sst xmlns="http://schemas.openxmlformats.org/spreadsheetml/2006/main" count="3947" uniqueCount="2165">
  <si>
    <t>東野 峻</t>
  </si>
  <si>
    <t>内海 哲也</t>
  </si>
  <si>
    <t>澤村 拓一</t>
  </si>
  <si>
    <t>西村 健太朗</t>
  </si>
  <si>
    <t>高木 康成</t>
  </si>
  <si>
    <t>金刃 憲人</t>
  </si>
  <si>
    <t>久保 裕也</t>
  </si>
  <si>
    <t>越智 大祐</t>
  </si>
  <si>
    <t>山口 鉄也</t>
  </si>
  <si>
    <t>朝井 秀樹</t>
  </si>
  <si>
    <t>藤井 秀悟</t>
  </si>
  <si>
    <t>須永 英輝</t>
  </si>
  <si>
    <t>阿部 慎之助</t>
  </si>
  <si>
    <t>鶴岡 一成</t>
  </si>
  <si>
    <t>高橋 信二</t>
  </si>
  <si>
    <t>小笠原 道大</t>
  </si>
  <si>
    <t>坂本 勇人</t>
  </si>
  <si>
    <t>脇谷 亮太</t>
  </si>
  <si>
    <t>寺内 崇幸</t>
  </si>
  <si>
    <t>高橋 由伸</t>
  </si>
  <si>
    <t>亀井 義行</t>
  </si>
  <si>
    <t>田中 大二郎</t>
  </si>
  <si>
    <t>Ａ．ラミレス</t>
  </si>
  <si>
    <t>長野 久義</t>
  </si>
  <si>
    <t>谷 佳知</t>
  </si>
  <si>
    <t>鈴木 尚広</t>
  </si>
  <si>
    <t>矢野 謙次</t>
  </si>
  <si>
    <t>加藤 健</t>
  </si>
  <si>
    <t>大田 泰示</t>
  </si>
  <si>
    <t>藤村 大介</t>
  </si>
  <si>
    <t>古城 茂幸</t>
  </si>
  <si>
    <t>松本 哲也</t>
  </si>
  <si>
    <t>紺田 敏正</t>
  </si>
  <si>
    <t>吉見 一起</t>
  </si>
  <si>
    <t>中田 賢一</t>
  </si>
  <si>
    <t>朝倉 健太</t>
  </si>
  <si>
    <t>小笠原 孝</t>
  </si>
  <si>
    <t>三瀬 幸司</t>
  </si>
  <si>
    <t>河原 純一</t>
  </si>
  <si>
    <t>平井 正史</t>
  </si>
  <si>
    <t>髙橋 聡文</t>
  </si>
  <si>
    <t>浅尾 拓也</t>
  </si>
  <si>
    <t>岩瀬 仁紀</t>
  </si>
  <si>
    <t>山井 大介</t>
  </si>
  <si>
    <t>岩田 慎司</t>
  </si>
  <si>
    <t>山内 壮馬</t>
  </si>
  <si>
    <t>小林 正人</t>
  </si>
  <si>
    <t>鈴木 義広</t>
  </si>
  <si>
    <t>清水 昭信</t>
  </si>
  <si>
    <t>谷繁 元信</t>
  </si>
  <si>
    <t>小田 幸平</t>
  </si>
  <si>
    <t>Ｔ．ブランコ</t>
  </si>
  <si>
    <t>井端 弘和</t>
  </si>
  <si>
    <t>森野 将彦</t>
  </si>
  <si>
    <t>荒木 雅博</t>
  </si>
  <si>
    <t>福田 永将</t>
  </si>
  <si>
    <t>堂上 直倫</t>
  </si>
  <si>
    <t>岩﨑 達郎</t>
  </si>
  <si>
    <t>佐伯 貴弘</t>
  </si>
  <si>
    <t>和田 一浩</t>
  </si>
  <si>
    <t>大島 洋平</t>
  </si>
  <si>
    <t>野本 圭</t>
  </si>
  <si>
    <t>藤井 淳志</t>
  </si>
  <si>
    <t>前田 章宏</t>
  </si>
  <si>
    <t>中田 亮二</t>
  </si>
  <si>
    <t>水田 圭介</t>
  </si>
  <si>
    <t>小池 正晃</t>
  </si>
  <si>
    <t>堂上 剛裕</t>
  </si>
  <si>
    <t>平田 良介</t>
  </si>
  <si>
    <t>前田 健太</t>
  </si>
  <si>
    <t>篠田 純平</t>
  </si>
  <si>
    <t>大竹 寛</t>
  </si>
  <si>
    <t>中田 廉</t>
  </si>
  <si>
    <t>岩見 優輝</t>
  </si>
  <si>
    <t>青木 高広</t>
  </si>
  <si>
    <t>今村 猛</t>
  </si>
  <si>
    <t>豊田 清</t>
  </si>
  <si>
    <t>齊藤 悠葵</t>
  </si>
  <si>
    <t>永川 勝浩</t>
  </si>
  <si>
    <t>梅津 智弘</t>
  </si>
  <si>
    <t>横山 竜士</t>
  </si>
  <si>
    <t>石原 慶幸</t>
  </si>
  <si>
    <t>倉 義和</t>
  </si>
  <si>
    <t>栗原 健太</t>
  </si>
  <si>
    <t>東出 輝裕</t>
  </si>
  <si>
    <t>梵 英心</t>
  </si>
  <si>
    <t>小窪 哲也</t>
  </si>
  <si>
    <t>木村 昇吾</t>
  </si>
  <si>
    <t>石井 琢朗</t>
  </si>
  <si>
    <t>岩本 貴裕</t>
  </si>
  <si>
    <t>廣瀬 純</t>
  </si>
  <si>
    <t>天谷 宗一郎</t>
  </si>
  <si>
    <t>赤松 真人</t>
  </si>
  <si>
    <t>嶋 重宣</t>
  </si>
  <si>
    <t>前田 智徳</t>
  </si>
  <si>
    <t>丸 佳浩</t>
  </si>
  <si>
    <t>會澤 翼</t>
  </si>
  <si>
    <t>堂林 翔太</t>
  </si>
  <si>
    <t>安部 友裕</t>
  </si>
  <si>
    <t>迎 祐一郎</t>
  </si>
  <si>
    <t>鈴木 将光</t>
  </si>
  <si>
    <t>中東 直己</t>
  </si>
  <si>
    <t>石川 雅規</t>
  </si>
  <si>
    <t>館山 昌平</t>
  </si>
  <si>
    <t>村中 恭兵</t>
  </si>
  <si>
    <t>増渕 竜義</t>
  </si>
  <si>
    <t>山本 斉</t>
  </si>
  <si>
    <t>橋本 義隆</t>
  </si>
  <si>
    <t>久古 健太郎</t>
  </si>
  <si>
    <t>松岡 健一</t>
  </si>
  <si>
    <t>押本 健彦</t>
  </si>
  <si>
    <t>七條 祐樹</t>
  </si>
  <si>
    <t>中澤 雅人</t>
  </si>
  <si>
    <t>川島 亮</t>
  </si>
  <si>
    <t>日高 亮</t>
  </si>
  <si>
    <t>山岸 穣</t>
  </si>
  <si>
    <t>松井 光介</t>
  </si>
  <si>
    <t>相川 亮二</t>
  </si>
  <si>
    <t>川本 良平</t>
  </si>
  <si>
    <t>田中 浩康</t>
  </si>
  <si>
    <t>宮本 慎也</t>
  </si>
  <si>
    <t>川端 慎吾</t>
  </si>
  <si>
    <t>藤本 敦士</t>
  </si>
  <si>
    <t>畠山 和洋</t>
  </si>
  <si>
    <t>Ｊ．ホワイトセル</t>
  </si>
  <si>
    <t>福地 寿樹</t>
  </si>
  <si>
    <t>飯原 誉士</t>
  </si>
  <si>
    <t>武内 晋一</t>
  </si>
  <si>
    <t>川島 慶三</t>
  </si>
  <si>
    <t>濱中 治</t>
  </si>
  <si>
    <t>上田 剛史</t>
  </si>
  <si>
    <t>Ｗ．バレンティン</t>
  </si>
  <si>
    <t>青木 宣親</t>
  </si>
  <si>
    <t>鬼崎 裕司</t>
  </si>
  <si>
    <t>山田 哲人</t>
  </si>
  <si>
    <t>三輪 正義</t>
  </si>
  <si>
    <t>荒木 貴裕</t>
  </si>
  <si>
    <t>山本 省吾</t>
  </si>
  <si>
    <t>大家 友和</t>
  </si>
  <si>
    <t>高崎 健太郎</t>
  </si>
  <si>
    <t>三浦 大輔</t>
  </si>
  <si>
    <t>清水 直行</t>
  </si>
  <si>
    <t>須田 幸太</t>
  </si>
  <si>
    <t>江尻 慎太郎</t>
  </si>
  <si>
    <t>真田 裕貴</t>
  </si>
  <si>
    <t>加賀 繁</t>
  </si>
  <si>
    <t>牛田 成樹</t>
  </si>
  <si>
    <t>山口 俊</t>
  </si>
  <si>
    <t>藤江 均</t>
  </si>
  <si>
    <t>眞下 貴之</t>
  </si>
  <si>
    <t>福田 岳洋</t>
  </si>
  <si>
    <t>大沼 幸二</t>
  </si>
  <si>
    <t>佐藤 祥万</t>
  </si>
  <si>
    <t>武山 真吾</t>
  </si>
  <si>
    <t>新沼 慎二</t>
  </si>
  <si>
    <t>細山田 武史</t>
  </si>
  <si>
    <t>村田 修一</t>
  </si>
  <si>
    <t>石川 雄洋</t>
  </si>
  <si>
    <t>渡辺 直人</t>
  </si>
  <si>
    <t>Ｂ．ハーパー</t>
  </si>
  <si>
    <t>筒香 嘉智</t>
  </si>
  <si>
    <t>藤田 一也</t>
  </si>
  <si>
    <t>吉村 裕基</t>
  </si>
  <si>
    <t>内藤 雄太</t>
  </si>
  <si>
    <t>森本 稀哲</t>
  </si>
  <si>
    <t>下園 辰哉</t>
  </si>
  <si>
    <t>金城 龍彦</t>
  </si>
  <si>
    <t>松本 啓二朗</t>
  </si>
  <si>
    <t>橋本 将</t>
  </si>
  <si>
    <t>山崎 憲晴</t>
  </si>
  <si>
    <t>稲田 直人</t>
  </si>
  <si>
    <t>井手 正太郎</t>
  </si>
  <si>
    <t>荒波 翔</t>
  </si>
  <si>
    <t>久保 康友</t>
  </si>
  <si>
    <t>能見 篤史</t>
  </si>
  <si>
    <t>岩田 稔</t>
  </si>
  <si>
    <t>下柳 剛</t>
  </si>
  <si>
    <t>渡辺 亮</t>
  </si>
  <si>
    <t>榎田 大樹</t>
  </si>
  <si>
    <t>小嶋 達也</t>
  </si>
  <si>
    <t>久保田 智之</t>
  </si>
  <si>
    <t>藤川 球児</t>
  </si>
  <si>
    <t>鶴 直人</t>
  </si>
  <si>
    <t>西村 憲</t>
  </si>
  <si>
    <t>藤原 正典</t>
  </si>
  <si>
    <t>加藤 康介</t>
  </si>
  <si>
    <t>福原 忍</t>
  </si>
  <si>
    <t>城島 健司</t>
  </si>
  <si>
    <t>藤井 彰人</t>
  </si>
  <si>
    <t>Ｃ．ブラゼル</t>
  </si>
  <si>
    <t>新井 貴浩</t>
  </si>
  <si>
    <t>鳥谷 敬</t>
  </si>
  <si>
    <t>新井 良太</t>
  </si>
  <si>
    <t>関本 賢太郎</t>
  </si>
  <si>
    <t>平野 恵一</t>
  </si>
  <si>
    <t>大和</t>
  </si>
  <si>
    <t>浅井 良</t>
  </si>
  <si>
    <t>金本 知憲</t>
  </si>
  <si>
    <t>Ｍ．マートン</t>
  </si>
  <si>
    <t>桧山 進次郎</t>
  </si>
  <si>
    <t>柴田 講平</t>
  </si>
  <si>
    <t>岡﨑 太一</t>
  </si>
  <si>
    <t>狩野 恵輔</t>
  </si>
  <si>
    <t>野原 将志</t>
  </si>
  <si>
    <t>上本 博紀</t>
  </si>
  <si>
    <t>坂 克彦</t>
  </si>
  <si>
    <t>桜井 広大</t>
  </si>
  <si>
    <t>岩隈 久志</t>
  </si>
  <si>
    <t>田中 将大</t>
  </si>
  <si>
    <t>永井 怜</t>
  </si>
  <si>
    <t>青山 浩二</t>
  </si>
  <si>
    <t>戸村 健次</t>
  </si>
  <si>
    <t>小山 伸一郎</t>
  </si>
  <si>
    <t>佐竹 健太</t>
  </si>
  <si>
    <t>川岸 強</t>
  </si>
  <si>
    <t>美馬 学</t>
  </si>
  <si>
    <t>長谷部 康平</t>
  </si>
  <si>
    <t>岡本 真或</t>
  </si>
  <si>
    <t>山村 宏樹</t>
  </si>
  <si>
    <t>有銘 兼久</t>
  </si>
  <si>
    <t>嶋 基宏</t>
  </si>
  <si>
    <t>中谷 仁</t>
  </si>
  <si>
    <t>山﨑 武司</t>
  </si>
  <si>
    <t>高須 洋介</t>
  </si>
  <si>
    <t>岩村 明憲</t>
  </si>
  <si>
    <t>松井 稼頭央</t>
  </si>
  <si>
    <t>枡田 慎太郎</t>
  </si>
  <si>
    <t>草野 大輔</t>
  </si>
  <si>
    <t>内村 賢介</t>
  </si>
  <si>
    <t>平石 洋介</t>
  </si>
  <si>
    <t>聖澤 諒</t>
  </si>
  <si>
    <t>鉄平</t>
  </si>
  <si>
    <t>中島 俊哉</t>
  </si>
  <si>
    <t>中村 真人</t>
  </si>
  <si>
    <t>牧田 明久</t>
  </si>
  <si>
    <t>井野 卓</t>
  </si>
  <si>
    <t>大廣 翔治</t>
  </si>
  <si>
    <t>塩川 達也</t>
  </si>
  <si>
    <t>中川 大志</t>
  </si>
  <si>
    <t>横川 史学</t>
  </si>
  <si>
    <t>武田 勝</t>
  </si>
  <si>
    <t>八木 智哉</t>
  </si>
  <si>
    <t>斎藤 佑樹</t>
  </si>
  <si>
    <t>増井 浩俊</t>
  </si>
  <si>
    <t>谷元 圭介</t>
  </si>
  <si>
    <t>林 昌範</t>
  </si>
  <si>
    <t>榊原 諒</t>
  </si>
  <si>
    <t>宮西 尚生</t>
  </si>
  <si>
    <t>武田 久</t>
  </si>
  <si>
    <t>中村 勝</t>
  </si>
  <si>
    <t>木田 優夫</t>
  </si>
  <si>
    <t>菊地 和正</t>
  </si>
  <si>
    <t>金森 敬之</t>
  </si>
  <si>
    <t>石井 裕也</t>
  </si>
  <si>
    <t>鶴岡 慎也</t>
  </si>
  <si>
    <t>大野 奨太</t>
  </si>
  <si>
    <t>今成 亮太</t>
  </si>
  <si>
    <t>田中 賢介</t>
  </si>
  <si>
    <t>金子 誠</t>
  </si>
  <si>
    <t>飯山 裕志</t>
  </si>
  <si>
    <t>小谷野 栄一</t>
  </si>
  <si>
    <t>二岡 智宏</t>
  </si>
  <si>
    <t>今浪 隆博</t>
  </si>
  <si>
    <t>中田 翔</t>
  </si>
  <si>
    <t>Ｍ．ホフパワー</t>
  </si>
  <si>
    <t>陽 岱鋼</t>
  </si>
  <si>
    <t>稲葉 篤紀</t>
  </si>
  <si>
    <t>糸井 嘉男</t>
  </si>
  <si>
    <t>鵜久森 淳志</t>
  </si>
  <si>
    <t>村田 和哉</t>
  </si>
  <si>
    <t>尾崎 匡哉</t>
  </si>
  <si>
    <t>中島 卓也</t>
  </si>
  <si>
    <t>岩舘 学</t>
  </si>
  <si>
    <t>杉谷 拳士</t>
  </si>
  <si>
    <t>松坂 健太</t>
  </si>
  <si>
    <t>佐藤 賢治</t>
  </si>
  <si>
    <t>涌井 秀章</t>
  </si>
  <si>
    <t>帆足 和幸</t>
  </si>
  <si>
    <t>岸 孝之</t>
  </si>
  <si>
    <t>石井 一久</t>
  </si>
  <si>
    <t>牧田 和久</t>
  </si>
  <si>
    <t>平野 将光</t>
  </si>
  <si>
    <t>菊池 雄星</t>
  </si>
  <si>
    <t>岡本 篤志</t>
  </si>
  <si>
    <t>長田 秀一郎</t>
  </si>
  <si>
    <t>藤田 太陽</t>
  </si>
  <si>
    <t>野上 亮磨</t>
  </si>
  <si>
    <t>大石 達也</t>
  </si>
  <si>
    <t>小野寺 力</t>
  </si>
  <si>
    <t>星野 智樹</t>
  </si>
  <si>
    <t>松永 浩典</t>
  </si>
  <si>
    <t>銀仁朗</t>
  </si>
  <si>
    <t>上本 達之</t>
  </si>
  <si>
    <t>Ｊ．フェルナンデス</t>
  </si>
  <si>
    <t>片岡 易之</t>
  </si>
  <si>
    <t>中村 剛也</t>
  </si>
  <si>
    <t>中島 裕之</t>
  </si>
  <si>
    <t>浅村 栄斗</t>
  </si>
  <si>
    <t>石井 義人</t>
  </si>
  <si>
    <t>平尾 博嗣</t>
  </si>
  <si>
    <t>阿部 真宏</t>
  </si>
  <si>
    <t>栗山 巧</t>
  </si>
  <si>
    <t>高山 久</t>
  </si>
  <si>
    <t>秋山 翔吾</t>
  </si>
  <si>
    <t>佐藤 友亮</t>
  </si>
  <si>
    <t>坂田 遼</t>
  </si>
  <si>
    <t>岳野 竜也</t>
  </si>
  <si>
    <t>星 秀和</t>
  </si>
  <si>
    <t>原 拓也</t>
  </si>
  <si>
    <t>黒瀬 春樹</t>
  </si>
  <si>
    <t>大島 裕行</t>
  </si>
  <si>
    <t>寺原 隼人</t>
  </si>
  <si>
    <t>木佐貫 洋</t>
  </si>
  <si>
    <t>近藤 一樹</t>
  </si>
  <si>
    <t>西 勇輝</t>
  </si>
  <si>
    <t>小松 聖</t>
  </si>
  <si>
    <t>香月 良太</t>
  </si>
  <si>
    <t>鴨志田 貴司</t>
  </si>
  <si>
    <t>比嘉 幹貴</t>
  </si>
  <si>
    <t>平野 佳寿</t>
  </si>
  <si>
    <t>岸田 護</t>
  </si>
  <si>
    <t>中山 慎也</t>
  </si>
  <si>
    <t>小林 雅英</t>
  </si>
  <si>
    <t>古川 秀一</t>
  </si>
  <si>
    <t>加藤 大輔</t>
  </si>
  <si>
    <t>日高 剛</t>
  </si>
  <si>
    <t>伊藤 光</t>
  </si>
  <si>
    <t>北川 博敏</t>
  </si>
  <si>
    <t>大引 啓次</t>
  </si>
  <si>
    <t>後藤 光尊</t>
  </si>
  <si>
    <t>Ａ．バルディリス</t>
  </si>
  <si>
    <t>山﨑 浩司</t>
  </si>
  <si>
    <t>森山 周</t>
  </si>
  <si>
    <t>Ｔ－岡田</t>
  </si>
  <si>
    <t>坂口 智隆</t>
  </si>
  <si>
    <t>赤田 将吾</t>
  </si>
  <si>
    <t>坪井 智哉</t>
  </si>
  <si>
    <t>荒金 久雄</t>
  </si>
  <si>
    <t>竹原 直隆</t>
  </si>
  <si>
    <t>鈴木 郁洋</t>
  </si>
  <si>
    <t>金子 圭輔</t>
  </si>
  <si>
    <t>野中 信吾</t>
  </si>
  <si>
    <t>下山 真二</t>
  </si>
  <si>
    <t>成瀬 善久</t>
  </si>
  <si>
    <t>唐川 侑己</t>
  </si>
  <si>
    <t>渡辺 俊介</t>
  </si>
  <si>
    <t>吉見 祐治</t>
  </si>
  <si>
    <t>小野 晋吾</t>
  </si>
  <si>
    <t>古谷 拓哉</t>
  </si>
  <si>
    <t>山本 一徳</t>
  </si>
  <si>
    <t>伊藤 義弘</t>
  </si>
  <si>
    <t>薮田 安彦</t>
  </si>
  <si>
    <t>大嶺 祐太</t>
  </si>
  <si>
    <t>光原 逸裕</t>
  </si>
  <si>
    <t>大谷 智久</t>
  </si>
  <si>
    <t>川越 英隆</t>
  </si>
  <si>
    <t>里崎 智也</t>
  </si>
  <si>
    <t>的場 直樹</t>
  </si>
  <si>
    <t>福浦 和也</t>
  </si>
  <si>
    <t>井口 資仁</t>
  </si>
  <si>
    <t>今江 敏晃</t>
  </si>
  <si>
    <t>今岡 誠</t>
  </si>
  <si>
    <t>塀内 久雄</t>
  </si>
  <si>
    <t>根元 俊一</t>
  </si>
  <si>
    <t>高口 隆行</t>
  </si>
  <si>
    <t>荻野 貴司</t>
  </si>
  <si>
    <t>岡田 幸文</t>
  </si>
  <si>
    <t>清田 育宏</t>
  </si>
  <si>
    <t>大松 尚逸</t>
  </si>
  <si>
    <t>伊志嶺 翔大</t>
  </si>
  <si>
    <t>金澤 岳</t>
  </si>
  <si>
    <t>細谷 圭</t>
  </si>
  <si>
    <t>渡辺 正人</t>
  </si>
  <si>
    <t>髙濱 卓也</t>
  </si>
  <si>
    <t>神戸 拓光</t>
  </si>
  <si>
    <t>南 竜介</t>
  </si>
  <si>
    <t>和田 毅</t>
  </si>
  <si>
    <t>杉内 俊哉</t>
  </si>
  <si>
    <t>攝津 正</t>
  </si>
  <si>
    <t>山田 大樹</t>
  </si>
  <si>
    <t>岩嵜 翔</t>
  </si>
  <si>
    <t>金澤 健人</t>
  </si>
  <si>
    <t>森福 允彦</t>
  </si>
  <si>
    <t>馬原 孝浩</t>
  </si>
  <si>
    <t>大隣 憲司</t>
  </si>
  <si>
    <t>小椋 真介</t>
  </si>
  <si>
    <t>大場 翔太</t>
  </si>
  <si>
    <t>神内 靖</t>
  </si>
  <si>
    <t>吉川 輝昭</t>
  </si>
  <si>
    <t>細川 亨</t>
  </si>
  <si>
    <t>山崎 勝己</t>
  </si>
  <si>
    <t>小久保 裕紀</t>
  </si>
  <si>
    <t>Ａ．カブレラ</t>
  </si>
  <si>
    <t>本多 雄一</t>
  </si>
  <si>
    <t>川﨑 宗則</t>
  </si>
  <si>
    <t>森本 学</t>
  </si>
  <si>
    <t>松田 宣浩</t>
  </si>
  <si>
    <t>Ｊ．オーティズ</t>
  </si>
  <si>
    <t>松中 信彦</t>
  </si>
  <si>
    <t>内川 聖一</t>
  </si>
  <si>
    <t>江川 智晃</t>
  </si>
  <si>
    <t>福田 秀平</t>
  </si>
  <si>
    <t>多村 仁志</t>
  </si>
  <si>
    <t>長谷川 勇也</t>
  </si>
  <si>
    <t>柴原 洋</t>
  </si>
  <si>
    <t>田上 秀則</t>
  </si>
  <si>
    <t>今宮 健太</t>
  </si>
  <si>
    <t>仲澤 忠厚</t>
  </si>
  <si>
    <t>城所 龍磨</t>
  </si>
  <si>
    <t>中村 晃</t>
  </si>
  <si>
    <t>柳田 悠岐</t>
  </si>
  <si>
    <t>髙橋 秀聡</t>
  </si>
  <si>
    <t>巽 真悟</t>
  </si>
  <si>
    <t>下沖 勇樹</t>
  </si>
  <si>
    <t>甲藤 啓介</t>
  </si>
  <si>
    <t>藤岡 好明</t>
  </si>
  <si>
    <t>久米 勇紀</t>
  </si>
  <si>
    <t>高橋 徹</t>
  </si>
  <si>
    <t>有馬 翔</t>
  </si>
  <si>
    <t>川原 弘之</t>
  </si>
  <si>
    <t>南 貴樹</t>
  </si>
  <si>
    <t>星野 大地</t>
  </si>
  <si>
    <t>坂田 将人</t>
  </si>
  <si>
    <t>西口 文也</t>
  </si>
  <si>
    <t>木村 文紀</t>
  </si>
  <si>
    <t>坂元 弥太郎</t>
  </si>
  <si>
    <t>宮田 和希</t>
  </si>
  <si>
    <t>岩尾 利弘</t>
  </si>
  <si>
    <t>山崎 敏</t>
  </si>
  <si>
    <t>田中 靖洋</t>
  </si>
  <si>
    <t>山本 淳</t>
  </si>
  <si>
    <t>岩﨑 哲也</t>
  </si>
  <si>
    <t>藤原 良平</t>
  </si>
  <si>
    <t>中﨑 雄太</t>
  </si>
  <si>
    <t>岡本 洋介</t>
  </si>
  <si>
    <t>前川 恭兵</t>
  </si>
  <si>
    <t>松下 建太</t>
  </si>
  <si>
    <t>武隈 祥太</t>
  </si>
  <si>
    <t>香月 良仁</t>
  </si>
  <si>
    <t>山本 徹矢</t>
  </si>
  <si>
    <t>南 昌輝</t>
  </si>
  <si>
    <t>林 啓介</t>
  </si>
  <si>
    <t>植松 優友</t>
  </si>
  <si>
    <t>阿部 和成</t>
  </si>
  <si>
    <t>坪井 俊樹</t>
  </si>
  <si>
    <t>山室 公志郎</t>
  </si>
  <si>
    <t>藤谷 周平</t>
  </si>
  <si>
    <t>小林 敦</t>
  </si>
  <si>
    <t>那須野 巧</t>
  </si>
  <si>
    <t>橋本 健太郎</t>
  </si>
  <si>
    <t>上野 大樹</t>
  </si>
  <si>
    <t>中郷 大樹</t>
  </si>
  <si>
    <t>松本 幸大</t>
  </si>
  <si>
    <t>服部 泰卓</t>
  </si>
  <si>
    <t>木村 雄太</t>
  </si>
  <si>
    <t>荻野 忠寛</t>
  </si>
  <si>
    <t>矢貫 俊之</t>
  </si>
  <si>
    <t>多田野 数人</t>
  </si>
  <si>
    <t>植村 祐介</t>
  </si>
  <si>
    <t>吉川 光夫</t>
  </si>
  <si>
    <t>糸数 敬作</t>
  </si>
  <si>
    <t>乾 真大</t>
  </si>
  <si>
    <t>榎下 陽大</t>
  </si>
  <si>
    <t>齊藤 勝</t>
  </si>
  <si>
    <t>土屋 健二</t>
  </si>
  <si>
    <t>根本 朋久</t>
  </si>
  <si>
    <t>宮本 賢</t>
  </si>
  <si>
    <t>松家 卓弘</t>
  </si>
  <si>
    <t>加藤 武治</t>
  </si>
  <si>
    <t>大塚 豊</t>
  </si>
  <si>
    <t>長谷川 昌幸</t>
  </si>
  <si>
    <t>小島 心二郎</t>
  </si>
  <si>
    <t>延江 大輔</t>
  </si>
  <si>
    <t>山崎 正貴</t>
  </si>
  <si>
    <t>小林 賢司</t>
  </si>
  <si>
    <t>西川 雅人</t>
  </si>
  <si>
    <t>山田 修義</t>
  </si>
  <si>
    <t>前田 祐二</t>
  </si>
  <si>
    <t>梶本 達哉</t>
  </si>
  <si>
    <t>塚原 頌平</t>
  </si>
  <si>
    <t>吉野 誠</t>
  </si>
  <si>
    <t>伊原 正樹</t>
  </si>
  <si>
    <t>高宮 和也</t>
  </si>
  <si>
    <t>桑原 謙太朗</t>
  </si>
  <si>
    <t>阿南 徹</t>
  </si>
  <si>
    <t>甲斐 拓哉</t>
  </si>
  <si>
    <t>川井 貴志</t>
  </si>
  <si>
    <t>藤原 紘通</t>
  </si>
  <si>
    <t>菊池 保則</t>
  </si>
  <si>
    <t>松崎 伸吾</t>
  </si>
  <si>
    <t>寺田 龍平</t>
  </si>
  <si>
    <t>井坂 亮平</t>
  </si>
  <si>
    <t>木谷 寿巳</t>
  </si>
  <si>
    <t>鎌田 祐哉</t>
  </si>
  <si>
    <t>塩見 貴洋</t>
  </si>
  <si>
    <t>辛島 航</t>
  </si>
  <si>
    <t>松本 輝</t>
  </si>
  <si>
    <t>土屋 朋弘</t>
  </si>
  <si>
    <t>栂野 雅史</t>
  </si>
  <si>
    <t>石田 隆司</t>
  </si>
  <si>
    <t>高堀 和也</t>
  </si>
  <si>
    <t>井上 雄介</t>
  </si>
  <si>
    <t>川井 雄太</t>
  </si>
  <si>
    <t>伊藤 準規</t>
  </si>
  <si>
    <t>久本 祐一</t>
  </si>
  <si>
    <t>長峰 昌司</t>
  </si>
  <si>
    <t>金剛 弘樹</t>
  </si>
  <si>
    <t>小熊 凌祐</t>
  </si>
  <si>
    <t>矢地 健人</t>
  </si>
  <si>
    <t>岡田 俊哉</t>
  </si>
  <si>
    <t>武藤 祐太</t>
  </si>
  <si>
    <t>髙島 祥平</t>
  </si>
  <si>
    <t>小川 龍也</t>
  </si>
  <si>
    <t>大野 雄大</t>
  </si>
  <si>
    <t>関 啓扶</t>
  </si>
  <si>
    <t>石川 俊介</t>
  </si>
  <si>
    <t>白仁田 寛和</t>
  </si>
  <si>
    <t>秋山 拓巳</t>
  </si>
  <si>
    <t>横山 龍之介</t>
  </si>
  <si>
    <t>若竹 竜士</t>
  </si>
  <si>
    <t>杉山 直久</t>
  </si>
  <si>
    <t>二神 一人</t>
  </si>
  <si>
    <t>一二三 慎太</t>
  </si>
  <si>
    <t>岩本 輝</t>
  </si>
  <si>
    <t>安藤 優也</t>
  </si>
  <si>
    <t>上園 啓史</t>
  </si>
  <si>
    <t>清原 大貴</t>
  </si>
  <si>
    <t>川﨑 雄介</t>
  </si>
  <si>
    <t>阿部 健太</t>
  </si>
  <si>
    <t>江草 仁貴</t>
  </si>
  <si>
    <t>筒井 和也</t>
  </si>
  <si>
    <t>福田 聡志</t>
  </si>
  <si>
    <t>辻内 崇伸</t>
  </si>
  <si>
    <t>上野 貴久</t>
  </si>
  <si>
    <t>古川 祐樹</t>
  </si>
  <si>
    <t>齋藤 圭祐</t>
  </si>
  <si>
    <t>笠原 将生</t>
  </si>
  <si>
    <t>宮國 椋丞</t>
  </si>
  <si>
    <t>田中 太一</t>
  </si>
  <si>
    <t>小山 雄輝</t>
  </si>
  <si>
    <t>野間口 貴彦</t>
  </si>
  <si>
    <t>星野 真澄</t>
  </si>
  <si>
    <t>土本 恭平</t>
  </si>
  <si>
    <t>小野 淳平</t>
  </si>
  <si>
    <t>中里 篤史</t>
  </si>
  <si>
    <t>加藤 幹典</t>
  </si>
  <si>
    <t>高木 啓充</t>
  </si>
  <si>
    <t>高市 俊</t>
  </si>
  <si>
    <t>一場 靖弘</t>
  </si>
  <si>
    <t>八木 亮祐</t>
  </si>
  <si>
    <t>赤川 克紀</t>
  </si>
  <si>
    <t>山本 哲哉</t>
  </si>
  <si>
    <t>平井 諒</t>
  </si>
  <si>
    <t>渡辺 恒樹</t>
  </si>
  <si>
    <t>佐藤 賢</t>
  </si>
  <si>
    <t>吉川 昌宏</t>
  </si>
  <si>
    <t>石井 弘寿</t>
  </si>
  <si>
    <t>今井 啓介</t>
  </si>
  <si>
    <t>相澤 寿聡</t>
  </si>
  <si>
    <t>中村 恭平</t>
  </si>
  <si>
    <t>伊東 昂大</t>
  </si>
  <si>
    <t>小松 剛</t>
  </si>
  <si>
    <t>宮﨑 充登</t>
  </si>
  <si>
    <t>金丸 将也</t>
  </si>
  <si>
    <t>中﨑 翔太</t>
  </si>
  <si>
    <t>川口 盛外</t>
  </si>
  <si>
    <t>大島 崇行</t>
  </si>
  <si>
    <t>岸本 秀樹</t>
  </si>
  <si>
    <t>菊地原 毅</t>
  </si>
  <si>
    <t>林 昌樹</t>
  </si>
  <si>
    <t>上野 弘文</t>
  </si>
  <si>
    <t>武内 久士</t>
  </si>
  <si>
    <t>弦本 悠希</t>
  </si>
  <si>
    <t>秦 裕二</t>
  </si>
  <si>
    <t>福山 博之</t>
  </si>
  <si>
    <t>加賀美 希昇</t>
  </si>
  <si>
    <t>小林 寛</t>
  </si>
  <si>
    <t>田中 健二朗</t>
  </si>
  <si>
    <t>松山 傑</t>
  </si>
  <si>
    <t>小林 太志</t>
  </si>
  <si>
    <t>小杉 陽太</t>
  </si>
  <si>
    <t>杉原 洋</t>
  </si>
  <si>
    <t>篠原 貴行</t>
  </si>
  <si>
    <t>大原 慎司</t>
  </si>
  <si>
    <t>髙谷 裕亮</t>
  </si>
  <si>
    <t>堂上 隼人</t>
  </si>
  <si>
    <t>清水 将海</t>
  </si>
  <si>
    <t>山下 斐紹</t>
  </si>
  <si>
    <t>中西 健太</t>
  </si>
  <si>
    <t>豊福 晃司</t>
  </si>
  <si>
    <t>明石 健志</t>
  </si>
  <si>
    <t>立岡 宗一郎</t>
  </si>
  <si>
    <t>小斉 祐輔</t>
  </si>
  <si>
    <t>中原 恵司</t>
  </si>
  <si>
    <t>野田 浩輔</t>
  </si>
  <si>
    <t>米野 智人</t>
  </si>
  <si>
    <t>中田 祥多</t>
  </si>
  <si>
    <t>荒川 雄太</t>
  </si>
  <si>
    <t>星 孝典</t>
  </si>
  <si>
    <t>美沢 将</t>
  </si>
  <si>
    <t>梅田 尚通</t>
  </si>
  <si>
    <t>林﨑 遼</t>
  </si>
  <si>
    <t>石川 貢</t>
  </si>
  <si>
    <t>熊代 聖人</t>
  </si>
  <si>
    <t>後藤 武敏</t>
  </si>
  <si>
    <t>大﨑 雄太朗</t>
  </si>
  <si>
    <t>斉藤 彰吾</t>
  </si>
  <si>
    <t>小池 翔大</t>
  </si>
  <si>
    <t>青松 敬鎔</t>
  </si>
  <si>
    <t>宮本 裕司</t>
  </si>
  <si>
    <t>江村 直也</t>
  </si>
  <si>
    <t>田中 雅彦</t>
  </si>
  <si>
    <t>大嶺 翔太</t>
  </si>
  <si>
    <t>定岡 卓摩</t>
  </si>
  <si>
    <t>早坂 圭介</t>
  </si>
  <si>
    <t>青野 毅</t>
  </si>
  <si>
    <t>角中 勝也</t>
  </si>
  <si>
    <t>渡部 龍一</t>
  </si>
  <si>
    <t>中嶋 聡</t>
  </si>
  <si>
    <t>荒張 裕司</t>
  </si>
  <si>
    <t>市川 卓</t>
  </si>
  <si>
    <t>加藤 政義</t>
  </si>
  <si>
    <t>西川 遥輝</t>
  </si>
  <si>
    <t>大平 成一</t>
  </si>
  <si>
    <t>関口 雄大</t>
  </si>
  <si>
    <t>谷口 雄也</t>
  </si>
  <si>
    <t>浅沼 寿紀</t>
  </si>
  <si>
    <t>前田 大輔</t>
  </si>
  <si>
    <t>辻 俊哉</t>
  </si>
  <si>
    <t>横山 徹也</t>
  </si>
  <si>
    <t>斉藤 俊雄</t>
  </si>
  <si>
    <t>三ツ俣 大樹</t>
  </si>
  <si>
    <t>柴田 亮輔</t>
  </si>
  <si>
    <t>高島 毅</t>
  </si>
  <si>
    <t>梶本 勇介</t>
  </si>
  <si>
    <t>田口 壮</t>
  </si>
  <si>
    <t>丹羽 将弥</t>
  </si>
  <si>
    <t>由田 慎太郎</t>
  </si>
  <si>
    <t>宮﨑 祐樹</t>
  </si>
  <si>
    <t>深江 真登</t>
  </si>
  <si>
    <t>伊志嶺 忠</t>
  </si>
  <si>
    <t>山本 大明</t>
  </si>
  <si>
    <t>小関 翔太</t>
  </si>
  <si>
    <t>河田 寿司</t>
  </si>
  <si>
    <t>西村 弥</t>
  </si>
  <si>
    <t>西田 哲朗</t>
  </si>
  <si>
    <t>阿部 俊人</t>
  </si>
  <si>
    <t>勧野 甲輝</t>
  </si>
  <si>
    <t>楠城 祐介</t>
  </si>
  <si>
    <t>榎本 葵</t>
  </si>
  <si>
    <t>小山 桂司</t>
  </si>
  <si>
    <t>田中 大輔</t>
  </si>
  <si>
    <t>松井 雅人</t>
  </si>
  <si>
    <t>吉田 利一</t>
  </si>
  <si>
    <t>谷 哲也</t>
  </si>
  <si>
    <t>柳田 殖生</t>
  </si>
  <si>
    <t>岩﨑 恭平</t>
  </si>
  <si>
    <t>吉川 大幾</t>
  </si>
  <si>
    <t>森越 祐人</t>
  </si>
  <si>
    <t>中川 裕貴</t>
  </si>
  <si>
    <t>松井 佑介</t>
  </si>
  <si>
    <t>中村 一生</t>
  </si>
  <si>
    <t>橋本 良平</t>
  </si>
  <si>
    <t>小宮山 慎二</t>
  </si>
  <si>
    <t>原口 文仁</t>
  </si>
  <si>
    <t>清水 誉</t>
  </si>
  <si>
    <t>中谷 将大</t>
  </si>
  <si>
    <t>森田 一成</t>
  </si>
  <si>
    <t>荒木 郁也</t>
  </si>
  <si>
    <t>葛城 育郎</t>
  </si>
  <si>
    <t>野原 祐也</t>
  </si>
  <si>
    <t>甲斐 雄平</t>
  </si>
  <si>
    <t>田上 健一</t>
  </si>
  <si>
    <t>市川 友也</t>
  </si>
  <si>
    <t>實松 一成</t>
  </si>
  <si>
    <t>鬼屋敷 正人</t>
  </si>
  <si>
    <t>円谷 英俊</t>
  </si>
  <si>
    <t>仲澤 広基</t>
  </si>
  <si>
    <t>中井 大介</t>
  </si>
  <si>
    <t>工藤 隆人</t>
  </si>
  <si>
    <t>隠善 智也</t>
  </si>
  <si>
    <t>加治前 竜一</t>
  </si>
  <si>
    <t>橋本 到</t>
  </si>
  <si>
    <t>中村 悠平</t>
  </si>
  <si>
    <t>水野 祐希</t>
  </si>
  <si>
    <t>福川 将和</t>
  </si>
  <si>
    <t>新田 玄気</t>
  </si>
  <si>
    <t>衣川 篤史</t>
  </si>
  <si>
    <t>西田 明央</t>
  </si>
  <si>
    <t>森岡 良介</t>
  </si>
  <si>
    <t>吉本 亮</t>
  </si>
  <si>
    <t>宮出 隆自</t>
  </si>
  <si>
    <t>野口 祥順</t>
  </si>
  <si>
    <t>又野 知弥</t>
  </si>
  <si>
    <t>中尾 敏浩</t>
  </si>
  <si>
    <t>松井 淳</t>
  </si>
  <si>
    <t>川﨑 成晃</t>
  </si>
  <si>
    <t>磯村 嘉孝</t>
  </si>
  <si>
    <t>白濱 裕太</t>
  </si>
  <si>
    <t>上村 和裕</t>
  </si>
  <si>
    <t>松本 高明</t>
  </si>
  <si>
    <t>庄司 隼人</t>
  </si>
  <si>
    <t>井生 崇光</t>
  </si>
  <si>
    <t>松山 竜平</t>
  </si>
  <si>
    <t>山本 芳彦</t>
  </si>
  <si>
    <t>末永 真史</t>
  </si>
  <si>
    <t>靍岡 賢二郎</t>
  </si>
  <si>
    <t>黒羽根 利規</t>
  </si>
  <si>
    <t>高森 勇気</t>
  </si>
  <si>
    <t>梶谷 隆幸</t>
  </si>
  <si>
    <t>北 篤</t>
  </si>
  <si>
    <t>大原 淳也</t>
  </si>
  <si>
    <t>桑原 義行</t>
  </si>
  <si>
    <t>早川 大輔</t>
  </si>
  <si>
    <t>新垣 渚</t>
    <rPh sb="3" eb="4">
      <t>ナギサ</t>
    </rPh>
    <phoneticPr fontId="1"/>
  </si>
  <si>
    <t>陳 冠宇</t>
    <rPh sb="0" eb="1">
      <t>チン</t>
    </rPh>
    <rPh sb="2" eb="3">
      <t>カンムリ</t>
    </rPh>
    <rPh sb="3" eb="4">
      <t>ウ</t>
    </rPh>
    <phoneticPr fontId="1"/>
  </si>
  <si>
    <t>選手ＩＤ</t>
    <rPh sb="0" eb="2">
      <t>センシュ</t>
    </rPh>
    <phoneticPr fontId="1"/>
  </si>
  <si>
    <t>対右ベストＤＨなし</t>
    <rPh sb="0" eb="1">
      <t>タイ</t>
    </rPh>
    <rPh sb="1" eb="2">
      <t>ミギ</t>
    </rPh>
    <phoneticPr fontId="1"/>
  </si>
  <si>
    <t>位置</t>
    <rPh sb="0" eb="2">
      <t>イチ</t>
    </rPh>
    <phoneticPr fontId="1"/>
  </si>
  <si>
    <t>打順</t>
    <rPh sb="0" eb="2">
      <t>ダジュン</t>
    </rPh>
    <phoneticPr fontId="1"/>
  </si>
  <si>
    <t>対左ベストＤＨなし</t>
    <rPh sb="0" eb="1">
      <t>タイ</t>
    </rPh>
    <rPh sb="1" eb="2">
      <t>ヒダリ</t>
    </rPh>
    <phoneticPr fontId="1"/>
  </si>
  <si>
    <t>対右ベストＤＨあり</t>
    <rPh sb="0" eb="1">
      <t>タイ</t>
    </rPh>
    <rPh sb="1" eb="2">
      <t>ミギ</t>
    </rPh>
    <phoneticPr fontId="1"/>
  </si>
  <si>
    <t>対左ベストＤＨあり</t>
    <rPh sb="0" eb="1">
      <t>タイ</t>
    </rPh>
    <rPh sb="1" eb="2">
      <t>ヒダリ</t>
    </rPh>
    <phoneticPr fontId="1"/>
  </si>
  <si>
    <t>読売ジャイアンツ</t>
    <rPh sb="0" eb="2">
      <t>ヨミウリ</t>
    </rPh>
    <phoneticPr fontId="1"/>
  </si>
  <si>
    <t>片山 博視</t>
    <rPh sb="4" eb="5">
      <t>シ</t>
    </rPh>
    <phoneticPr fontId="1"/>
  </si>
  <si>
    <t>藤田 宗一</t>
    <rPh sb="3" eb="5">
      <t>ソウイチ</t>
    </rPh>
    <phoneticPr fontId="1"/>
  </si>
  <si>
    <t>0598</t>
  </si>
  <si>
    <t>0510</t>
  </si>
  <si>
    <t>0E1E</t>
  </si>
  <si>
    <t>0709</t>
  </si>
  <si>
    <t>0583</t>
  </si>
  <si>
    <t>0511</t>
  </si>
  <si>
    <t>0251</t>
  </si>
  <si>
    <t>0E7C</t>
  </si>
  <si>
    <t>06BB</t>
  </si>
  <si>
    <t>0461</t>
  </si>
  <si>
    <t>063D</t>
  </si>
  <si>
    <t>06EF</t>
  </si>
  <si>
    <t>0332</t>
  </si>
  <si>
    <t>025F</t>
  </si>
  <si>
    <t>0E77</t>
  </si>
  <si>
    <t>0538</t>
  </si>
  <si>
    <t>05C5</t>
  </si>
  <si>
    <t>0AE4</t>
  </si>
  <si>
    <t>029A</t>
  </si>
  <si>
    <t>016C</t>
  </si>
  <si>
    <t>01A7</t>
  </si>
  <si>
    <t>018F</t>
  </si>
  <si>
    <t>0695</t>
  </si>
  <si>
    <t>063E</t>
  </si>
  <si>
    <t>0E89</t>
  </si>
  <si>
    <t>06BF</t>
  </si>
  <si>
    <t>01D7</t>
  </si>
  <si>
    <t>0599</t>
  </si>
  <si>
    <t>0696</t>
  </si>
  <si>
    <t>02D7</t>
  </si>
  <si>
    <t>0DBE</t>
  </si>
  <si>
    <t>01AA</t>
  </si>
  <si>
    <t>02E6</t>
  </si>
  <si>
    <t>0464</t>
  </si>
  <si>
    <t>0200</t>
  </si>
  <si>
    <t>09D6</t>
  </si>
  <si>
    <t>072C</t>
  </si>
  <si>
    <t>01E4</t>
  </si>
  <si>
    <t>06F7</t>
  </si>
  <si>
    <t>04A5</t>
  </si>
  <si>
    <t>057B</t>
  </si>
  <si>
    <t>0658</t>
  </si>
  <si>
    <t>07C2</t>
  </si>
  <si>
    <t>059D</t>
  </si>
  <si>
    <t>023C</t>
  </si>
  <si>
    <t>01FD</t>
  </si>
  <si>
    <t>0555</t>
  </si>
  <si>
    <t>0133</t>
  </si>
  <si>
    <t>0116</t>
  </si>
  <si>
    <t>038F</t>
  </si>
  <si>
    <t>06D8</t>
  </si>
  <si>
    <t>01FA</t>
  </si>
  <si>
    <t>035A</t>
  </si>
  <si>
    <t>09CA</t>
  </si>
  <si>
    <t>0785</t>
  </si>
  <si>
    <t>046C</t>
  </si>
  <si>
    <t>059E</t>
  </si>
  <si>
    <t>06DB</t>
  </si>
  <si>
    <t>005F</t>
  </si>
  <si>
    <t>01C6</t>
  </si>
  <si>
    <t>0A21</t>
  </si>
  <si>
    <t>01C5</t>
  </si>
  <si>
    <t>01B9</t>
  </si>
  <si>
    <t>0159</t>
  </si>
  <si>
    <t>06A7</t>
  </si>
  <si>
    <t>06A6</t>
  </si>
  <si>
    <t>06DA</t>
  </si>
  <si>
    <t>0E86</t>
  </si>
  <si>
    <t>00E0</t>
  </si>
  <si>
    <t>01BC</t>
  </si>
  <si>
    <t>0DBA</t>
  </si>
  <si>
    <t>0207</t>
  </si>
  <si>
    <t>09C6</t>
  </si>
  <si>
    <t>0659</t>
  </si>
  <si>
    <t>0392</t>
  </si>
  <si>
    <t>0DB8</t>
  </si>
  <si>
    <t>02BA</t>
  </si>
  <si>
    <t>0208</t>
  </si>
  <si>
    <t>051B</t>
  </si>
  <si>
    <t>0621</t>
  </si>
  <si>
    <t>068F</t>
  </si>
  <si>
    <t>077D</t>
  </si>
  <si>
    <t>0E80</t>
  </si>
  <si>
    <t>097F</t>
  </si>
  <si>
    <t>0613</t>
  </si>
  <si>
    <t>02ED</t>
  </si>
  <si>
    <t>09C2</t>
  </si>
  <si>
    <t>0E29</t>
  </si>
  <si>
    <t>06B7</t>
  </si>
  <si>
    <t>0DA5</t>
  </si>
  <si>
    <t>00ED</t>
  </si>
  <si>
    <t>0E81</t>
  </si>
  <si>
    <t>060C</t>
  </si>
  <si>
    <t>0D94</t>
  </si>
  <si>
    <t>046F</t>
  </si>
  <si>
    <t>07BC</t>
  </si>
  <si>
    <t>05AA</t>
  </si>
  <si>
    <t>0153</t>
  </si>
  <si>
    <t>02F0</t>
  </si>
  <si>
    <t>01CC</t>
  </si>
  <si>
    <t>0358</t>
  </si>
  <si>
    <t>0216</t>
  </si>
  <si>
    <t>0630</t>
  </si>
  <si>
    <t>077E</t>
  </si>
  <si>
    <t>0E7F</t>
  </si>
  <si>
    <t>0487</t>
  </si>
  <si>
    <t>005E</t>
  </si>
  <si>
    <t>09C1</t>
  </si>
  <si>
    <t>02B5</t>
  </si>
  <si>
    <t>0367</t>
  </si>
  <si>
    <t>05BD</t>
  </si>
  <si>
    <t>013C</t>
  </si>
  <si>
    <t>0089</t>
  </si>
  <si>
    <t>071F</t>
  </si>
  <si>
    <t>0690</t>
  </si>
  <si>
    <t>0DA6</t>
  </si>
  <si>
    <t>071E</t>
  </si>
  <si>
    <t>0319</t>
  </si>
  <si>
    <t>060A</t>
  </si>
  <si>
    <t>06B8</t>
  </si>
  <si>
    <t>02FA</t>
  </si>
  <si>
    <t>0475</t>
  </si>
  <si>
    <t>0617</t>
  </si>
  <si>
    <t>0721</t>
  </si>
  <si>
    <t>069B</t>
  </si>
  <si>
    <t>0722</t>
  </si>
  <si>
    <t>05C7</t>
  </si>
  <si>
    <t>0E26</t>
  </si>
  <si>
    <t>0E04</t>
  </si>
  <si>
    <t>0590</t>
  </si>
  <si>
    <t>0539</t>
  </si>
  <si>
    <t>07AF</t>
  </si>
  <si>
    <t>0E23</t>
  </si>
  <si>
    <t>0DB1</t>
  </si>
  <si>
    <t>0522</t>
  </si>
  <si>
    <t>09BD</t>
  </si>
  <si>
    <t>05CE</t>
  </si>
  <si>
    <t>0649</t>
  </si>
  <si>
    <t>0156</t>
  </si>
  <si>
    <t>0591</t>
  </si>
  <si>
    <t>0592</t>
  </si>
  <si>
    <t>014F</t>
  </si>
  <si>
    <t>0618</t>
  </si>
  <si>
    <t>02B7</t>
  </si>
  <si>
    <t>02FE</t>
  </si>
  <si>
    <t>0E0D</t>
  </si>
  <si>
    <t>0119</t>
  </si>
  <si>
    <t>064B</t>
  </si>
  <si>
    <t>0648</t>
  </si>
  <si>
    <t>0643</t>
  </si>
  <si>
    <t>01AF</t>
  </si>
  <si>
    <t>069C</t>
  </si>
  <si>
    <t>0E7A</t>
  </si>
  <si>
    <t>0524</t>
  </si>
  <si>
    <t>0779</t>
  </si>
  <si>
    <t>0E22</t>
  </si>
  <si>
    <t>077C</t>
  </si>
  <si>
    <t>0DB3</t>
  </si>
  <si>
    <t>02FC</t>
  </si>
  <si>
    <t>070A</t>
  </si>
  <si>
    <t>02BD</t>
  </si>
  <si>
    <t>0E08</t>
  </si>
  <si>
    <t>06AC</t>
  </si>
  <si>
    <t>00CC</t>
  </si>
  <si>
    <t>024E</t>
  </si>
  <si>
    <t>0E2E</t>
  </si>
  <si>
    <t>0322</t>
  </si>
  <si>
    <t>02E4</t>
  </si>
  <si>
    <t>0E7E</t>
  </si>
  <si>
    <t>0DA1</t>
  </si>
  <si>
    <t>0529</t>
  </si>
  <si>
    <t>061C</t>
  </si>
  <si>
    <t>09B6</t>
  </si>
  <si>
    <t>0DA3</t>
  </si>
  <si>
    <t>0724</t>
  </si>
  <si>
    <t>0DA4</t>
  </si>
  <si>
    <t>02A3</t>
  </si>
  <si>
    <t>0725</t>
  </si>
  <si>
    <t>0486</t>
  </si>
  <si>
    <t>0307</t>
  </si>
  <si>
    <t>09B8</t>
  </si>
  <si>
    <t>0482</t>
  </si>
  <si>
    <t>05B3</t>
  </si>
  <si>
    <t>06B4</t>
  </si>
  <si>
    <t>0E0E</t>
  </si>
  <si>
    <t>0DA0</t>
  </si>
  <si>
    <t>05AF</t>
  </si>
  <si>
    <t>07B0</t>
  </si>
  <si>
    <t>0483</t>
  </si>
  <si>
    <t>0652</t>
  </si>
  <si>
    <t>0228</t>
  </si>
  <si>
    <t>06AE</t>
  </si>
  <si>
    <t>0206</t>
  </si>
  <si>
    <t>09B5</t>
  </si>
  <si>
    <t>0148</t>
  </si>
  <si>
    <t>0532</t>
  </si>
  <si>
    <t>09B7</t>
  </si>
  <si>
    <t>053A</t>
  </si>
  <si>
    <t>034C</t>
  </si>
  <si>
    <t>0E30</t>
  </si>
  <si>
    <t>05D7</t>
  </si>
  <si>
    <t>05B6</t>
  </si>
  <si>
    <t>0714</t>
  </si>
  <si>
    <t>0663</t>
  </si>
  <si>
    <t>0DF7</t>
  </si>
  <si>
    <t>00A5</t>
  </si>
  <si>
    <t>0665</t>
  </si>
  <si>
    <t>0E19</t>
  </si>
  <si>
    <t>06CF</t>
  </si>
  <si>
    <t>019B</t>
  </si>
  <si>
    <t>048B</t>
  </si>
  <si>
    <t>021C</t>
  </si>
  <si>
    <t>0629</t>
  </si>
  <si>
    <t>0A44</t>
  </si>
  <si>
    <t>09D2</t>
  </si>
  <si>
    <t>0DAC</t>
  </si>
  <si>
    <t>02A7</t>
  </si>
  <si>
    <t>0219</t>
  </si>
  <si>
    <t>013F</t>
  </si>
  <si>
    <t>021B</t>
  </si>
  <si>
    <t>07B1</t>
  </si>
  <si>
    <t>01F8</t>
  </si>
  <si>
    <t>052B</t>
  </si>
  <si>
    <t>065A</t>
  </si>
  <si>
    <t>01A5</t>
  </si>
  <si>
    <t>0315</t>
  </si>
  <si>
    <t>048D</t>
  </si>
  <si>
    <t>062B</t>
  </si>
  <si>
    <t>030D</t>
  </si>
  <si>
    <t>00B8</t>
  </si>
  <si>
    <t>0DFB</t>
  </si>
  <si>
    <t>0DAF</t>
  </si>
  <si>
    <t>00CA</t>
  </si>
  <si>
    <t>09D0</t>
  </si>
  <si>
    <t>05BB</t>
  </si>
  <si>
    <t>03D3</t>
  </si>
  <si>
    <t>06A1</t>
  </si>
  <si>
    <t>09D1</t>
  </si>
  <si>
    <t>0546</t>
  </si>
  <si>
    <t>03CF</t>
  </si>
  <si>
    <t>023D</t>
  </si>
  <si>
    <t>068D</t>
  </si>
  <si>
    <t>06B1</t>
  </si>
  <si>
    <t>0A11</t>
  </si>
  <si>
    <t>0634</t>
  </si>
  <si>
    <t>0DD7</t>
  </si>
  <si>
    <t>019C</t>
  </si>
  <si>
    <t>024C</t>
  </si>
  <si>
    <t>051C</t>
  </si>
  <si>
    <t>060E</t>
  </si>
  <si>
    <t>0E53</t>
  </si>
  <si>
    <t>0E93</t>
  </si>
  <si>
    <t>078E</t>
  </si>
  <si>
    <t>02A5</t>
  </si>
  <si>
    <t>0152</t>
  </si>
  <si>
    <t>0413</t>
  </si>
  <si>
    <t>0E8A</t>
  </si>
  <si>
    <t>0E94</t>
  </si>
  <si>
    <t>06B2</t>
  </si>
  <si>
    <t>03D4</t>
  </si>
  <si>
    <t>003B</t>
  </si>
  <si>
    <t>01D4</t>
  </si>
  <si>
    <t>018C</t>
  </si>
  <si>
    <t>011B</t>
  </si>
  <si>
    <t>0E0C</t>
  </si>
  <si>
    <t>0610</t>
  </si>
  <si>
    <t>0639</t>
  </si>
  <si>
    <t>079D</t>
  </si>
  <si>
    <t>05C3</t>
  </si>
  <si>
    <t>0790</t>
  </si>
  <si>
    <t>0393</t>
  </si>
  <si>
    <t>049A</t>
  </si>
  <si>
    <t>0703</t>
  </si>
  <si>
    <t>041A</t>
  </si>
  <si>
    <t>0638</t>
  </si>
  <si>
    <t>05C2</t>
  </si>
  <si>
    <t>060F</t>
  </si>
  <si>
    <t>05C1</t>
  </si>
  <si>
    <t>09ED</t>
  </si>
  <si>
    <t>06B3</t>
  </si>
  <si>
    <t>05C4</t>
  </si>
  <si>
    <t>0644</t>
  </si>
  <si>
    <t>0E05</t>
  </si>
  <si>
    <t>0E06</t>
  </si>
  <si>
    <t>0642</t>
  </si>
  <si>
    <t>0E47</t>
  </si>
  <si>
    <t>0DE0</t>
  </si>
  <si>
    <t>0A05</t>
  </si>
  <si>
    <t>0378</t>
  </si>
  <si>
    <t>0A00</t>
  </si>
  <si>
    <t>0798</t>
  </si>
  <si>
    <t>04A3</t>
  </si>
  <si>
    <t>0DDC</t>
  </si>
  <si>
    <t>0712</t>
  </si>
  <si>
    <t>0043</t>
  </si>
  <si>
    <t>05C8</t>
  </si>
  <si>
    <t>053B</t>
  </si>
  <si>
    <t>059F</t>
  </si>
  <si>
    <t>04A7</t>
  </si>
  <si>
    <t>09FF</t>
  </si>
  <si>
    <t>0616</t>
  </si>
  <si>
    <t>0256</t>
  </si>
  <si>
    <t>0107</t>
  </si>
  <si>
    <t>01C1</t>
  </si>
  <si>
    <t>04A4</t>
  </si>
  <si>
    <t>0215</t>
  </si>
  <si>
    <t>06E2</t>
  </si>
  <si>
    <t>073F</t>
  </si>
  <si>
    <t>0E78</t>
  </si>
  <si>
    <t>0614</t>
  </si>
  <si>
    <t>012B</t>
  </si>
  <si>
    <t>0537</t>
  </si>
  <si>
    <t>05CA</t>
  </si>
  <si>
    <t>0799</t>
  </si>
  <si>
    <t>04A1</t>
  </si>
  <si>
    <t>0A03</t>
  </si>
  <si>
    <t>0513</t>
  </si>
  <si>
    <t>0A04</t>
  </si>
  <si>
    <t>0540</t>
  </si>
  <si>
    <t>0699</t>
  </si>
  <si>
    <t>05CC</t>
  </si>
  <si>
    <t>02B8</t>
  </si>
  <si>
    <t>06AB</t>
  </si>
  <si>
    <t>00B1</t>
  </si>
  <si>
    <t>0E3C</t>
  </si>
  <si>
    <t>078C</t>
  </si>
  <si>
    <t>0DCC</t>
  </si>
  <si>
    <t>0277</t>
  </si>
  <si>
    <t>0541</t>
  </si>
  <si>
    <t>04A8</t>
  </si>
  <si>
    <t>02B6</t>
  </si>
  <si>
    <t>02E2</t>
  </si>
  <si>
    <t>0A0C</t>
  </si>
  <si>
    <t>0E3B</t>
  </si>
  <si>
    <t>04A9</t>
  </si>
  <si>
    <t>0220</t>
  </si>
  <si>
    <t>0654</t>
  </si>
  <si>
    <t>067C</t>
  </si>
  <si>
    <t>061E</t>
  </si>
  <si>
    <t>04AB</t>
  </si>
  <si>
    <t>0506</t>
  </si>
  <si>
    <t>05CD</t>
  </si>
  <si>
    <t>040E</t>
  </si>
  <si>
    <t>040D</t>
  </si>
  <si>
    <t>0A0D</t>
  </si>
  <si>
    <t>0188</t>
  </si>
  <si>
    <t>0117</t>
  </si>
  <si>
    <t>029B</t>
  </si>
  <si>
    <t>040F</t>
  </si>
  <si>
    <t>0254</t>
  </si>
  <si>
    <t>0E02</t>
  </si>
  <si>
    <t>0E3D</t>
  </si>
  <si>
    <t>02AC</t>
  </si>
  <si>
    <t>0A0E</t>
  </si>
  <si>
    <t>0A0F</t>
  </si>
  <si>
    <t>05D0</t>
  </si>
  <si>
    <t>06D4</t>
  </si>
  <si>
    <t>053E</t>
  </si>
  <si>
    <t>0542</t>
  </si>
  <si>
    <t>0409</t>
  </si>
  <si>
    <t>05D1</t>
  </si>
  <si>
    <t>0345</t>
  </si>
  <si>
    <t>0460</t>
  </si>
  <si>
    <t>0E88</t>
  </si>
  <si>
    <t>0415</t>
  </si>
  <si>
    <t>0A08</t>
  </si>
  <si>
    <t>06B9</t>
  </si>
  <si>
    <t>0544</t>
  </si>
  <si>
    <t>0374</t>
  </si>
  <si>
    <t>0DC4</t>
  </si>
  <si>
    <t>064C</t>
  </si>
  <si>
    <t>064D</t>
  </si>
  <si>
    <t>064F</t>
  </si>
  <si>
    <t>0E83</t>
  </si>
  <si>
    <t>0E8F</t>
  </si>
  <si>
    <t>0209</t>
  </si>
  <si>
    <t>0DC3</t>
  </si>
  <si>
    <t>0494</t>
  </si>
  <si>
    <t>0174</t>
  </si>
  <si>
    <t>0730</t>
  </si>
  <si>
    <t>0135</t>
  </si>
  <si>
    <t>06BA</t>
  </si>
  <si>
    <t>03DD</t>
  </si>
  <si>
    <t>07C6</t>
  </si>
  <si>
    <t>0576</t>
  </si>
  <si>
    <t>0418</t>
  </si>
  <si>
    <t>064E</t>
  </si>
  <si>
    <t>061A</t>
  </si>
  <si>
    <t>04AD</t>
  </si>
  <si>
    <t>0E0F</t>
  </si>
  <si>
    <t>01F6</t>
  </si>
  <si>
    <t>01DB</t>
  </si>
  <si>
    <t>029C</t>
  </si>
  <si>
    <t>05DA</t>
  </si>
  <si>
    <t>01D3</t>
  </si>
  <si>
    <t>0554</t>
  </si>
  <si>
    <t>0E84</t>
  </si>
  <si>
    <t>03ED</t>
  </si>
  <si>
    <t>04B3</t>
  </si>
  <si>
    <t>0E4D</t>
  </si>
  <si>
    <t>054E</t>
  </si>
  <si>
    <t>0739</t>
  </si>
  <si>
    <t>0DF8</t>
  </si>
  <si>
    <t>02BF</t>
  </si>
  <si>
    <t>0E13</t>
  </si>
  <si>
    <t>02BE</t>
  </si>
  <si>
    <t>0106</t>
  </si>
  <si>
    <t>0668</t>
  </si>
  <si>
    <t>06E0</t>
  </si>
  <si>
    <t>0795</t>
  </si>
  <si>
    <t>0E95</t>
  </si>
  <si>
    <t>017F</t>
  </si>
  <si>
    <t>0698</t>
  </si>
  <si>
    <t>05D2</t>
  </si>
  <si>
    <t>0DC9</t>
  </si>
  <si>
    <t>02BC</t>
  </si>
  <si>
    <t>0203</t>
  </si>
  <si>
    <t>054A</t>
  </si>
  <si>
    <t>020C</t>
  </si>
  <si>
    <t>0265</t>
  </si>
  <si>
    <t>0118</t>
  </si>
  <si>
    <t>08E5</t>
  </si>
  <si>
    <t>0186</t>
  </si>
  <si>
    <t>0422</t>
  </si>
  <si>
    <t>018A</t>
  </si>
  <si>
    <t>0420</t>
  </si>
  <si>
    <t>0666</t>
  </si>
  <si>
    <t>0646</t>
  </si>
  <si>
    <t>0DC8</t>
  </si>
  <si>
    <t>09FC</t>
  </si>
  <si>
    <t>0DCB</t>
  </si>
  <si>
    <t>012D</t>
  </si>
  <si>
    <t>05DB</t>
  </si>
  <si>
    <t>0E41</t>
  </si>
  <si>
    <t>04B9</t>
  </si>
  <si>
    <t>0628</t>
  </si>
  <si>
    <t>01EE</t>
  </si>
  <si>
    <t>0727</t>
  </si>
  <si>
    <t>06C1</t>
  </si>
  <si>
    <t>03C6</t>
  </si>
  <si>
    <t>04BD</t>
  </si>
  <si>
    <t>0344</t>
  </si>
  <si>
    <t>09E4</t>
  </si>
  <si>
    <t>07C0</t>
  </si>
  <si>
    <t>06FD</t>
  </si>
  <si>
    <t>073C</t>
  </si>
  <si>
    <t>0E76</t>
  </si>
  <si>
    <t>0201</t>
  </si>
  <si>
    <t>06CC</t>
  </si>
  <si>
    <t>01E3</t>
  </si>
  <si>
    <t>0A16</t>
  </si>
  <si>
    <t>0550</t>
  </si>
  <si>
    <t>06CA</t>
  </si>
  <si>
    <t>01FE</t>
  </si>
  <si>
    <t>0791</t>
  </si>
  <si>
    <t>042A</t>
  </si>
  <si>
    <t>0527</t>
  </si>
  <si>
    <t>0E8B</t>
  </si>
  <si>
    <t>032D</t>
  </si>
  <si>
    <t>042F</t>
  </si>
  <si>
    <t>010A</t>
  </si>
  <si>
    <t>02C2</t>
  </si>
  <si>
    <t>0661</t>
  </si>
  <si>
    <t>0247</t>
  </si>
  <si>
    <t>04C0</t>
  </si>
  <si>
    <t>065E</t>
  </si>
  <si>
    <t>049D</t>
  </si>
  <si>
    <t>01B4</t>
  </si>
  <si>
    <t>02A1</t>
  </si>
  <si>
    <t>05E3</t>
  </si>
  <si>
    <t>069E</t>
  </si>
  <si>
    <t>0144</t>
  </si>
  <si>
    <t>06CD</t>
  </si>
  <si>
    <t>01A1</t>
  </si>
  <si>
    <t>035C</t>
  </si>
  <si>
    <t>0DD2</t>
  </si>
  <si>
    <t>0395</t>
  </si>
  <si>
    <t>0551</t>
  </si>
  <si>
    <t>073D</t>
  </si>
  <si>
    <t>0E37</t>
  </si>
  <si>
    <t>04BC</t>
  </si>
  <si>
    <t>066A</t>
  </si>
  <si>
    <t>05DE</t>
  </si>
  <si>
    <t>09E0</t>
  </si>
  <si>
    <t>0DD4</t>
  </si>
  <si>
    <t>0660</t>
  </si>
  <si>
    <t>065F</t>
  </si>
  <si>
    <t>0792</t>
  </si>
  <si>
    <t>05E0</t>
  </si>
  <si>
    <t>09E2</t>
  </si>
  <si>
    <t>09E3</t>
  </si>
  <si>
    <t>09E5</t>
  </si>
  <si>
    <t>0DD3</t>
  </si>
  <si>
    <t>0E38</t>
  </si>
  <si>
    <t>0E39</t>
  </si>
  <si>
    <t>0E3A</t>
  </si>
  <si>
    <t>0146</t>
  </si>
  <si>
    <t>06A4</t>
  </si>
  <si>
    <t>02FB</t>
  </si>
  <si>
    <t>0A10</t>
  </si>
  <si>
    <t>0DCE</t>
  </si>
  <si>
    <t>053D</t>
  </si>
  <si>
    <t>0620</t>
  </si>
  <si>
    <t>06A5</t>
  </si>
  <si>
    <t>06D3</t>
  </si>
  <si>
    <t>06D5</t>
  </si>
  <si>
    <t>078D</t>
  </si>
  <si>
    <t>0A0B</t>
  </si>
  <si>
    <t>0DD1</t>
  </si>
  <si>
    <t>0E3E</t>
  </si>
  <si>
    <t>0DD0</t>
  </si>
  <si>
    <t>0735</t>
  </si>
  <si>
    <t>09F6</t>
  </si>
  <si>
    <t>09F5</t>
  </si>
  <si>
    <t>0E42</t>
  </si>
  <si>
    <t>0626</t>
  </si>
  <si>
    <t>073A</t>
  </si>
  <si>
    <t>073B</t>
  </si>
  <si>
    <t>09F4</t>
  </si>
  <si>
    <t>0DF2</t>
  </si>
  <si>
    <t>0E46</t>
  </si>
  <si>
    <t>0E43</t>
  </si>
  <si>
    <t>05AD</t>
  </si>
  <si>
    <t>05B7</t>
  </si>
  <si>
    <t>09F3</t>
  </si>
  <si>
    <t>06C4</t>
  </si>
  <si>
    <t>06C6</t>
  </si>
  <si>
    <t>0793</t>
  </si>
  <si>
    <t>06AD</t>
  </si>
  <si>
    <t>0E8C</t>
  </si>
  <si>
    <t>06C2</t>
  </si>
  <si>
    <t>0A01</t>
  </si>
  <si>
    <t>0797</t>
  </si>
  <si>
    <t>06AA</t>
  </si>
  <si>
    <t>06A9</t>
  </si>
  <si>
    <t>06A8</t>
  </si>
  <si>
    <t>06DE</t>
  </si>
  <si>
    <t>0E49</t>
  </si>
  <si>
    <t>0E4A</t>
  </si>
  <si>
    <t>0E4C</t>
  </si>
  <si>
    <t>0A02</t>
  </si>
  <si>
    <t>0794</t>
  </si>
  <si>
    <t>06DD</t>
  </si>
  <si>
    <t>05B2</t>
  </si>
  <si>
    <t>047F</t>
  </si>
  <si>
    <t>0DDD</t>
  </si>
  <si>
    <t>0DDF</t>
  </si>
  <si>
    <t>0170</t>
  </si>
  <si>
    <t>05A9</t>
  </si>
  <si>
    <t>0691</t>
  </si>
  <si>
    <t>0731</t>
  </si>
  <si>
    <t>078A</t>
  </si>
  <si>
    <t>0A0A</t>
  </si>
  <si>
    <t>0DC5</t>
  </si>
  <si>
    <t>0DC6</t>
  </si>
  <si>
    <t>079A</t>
  </si>
  <si>
    <t>0E50</t>
  </si>
  <si>
    <t>026D</t>
  </si>
  <si>
    <t>0A07</t>
  </si>
  <si>
    <t>0651</t>
  </si>
  <si>
    <t>0781</t>
  </si>
  <si>
    <t>0DC7</t>
  </si>
  <si>
    <t>0A06</t>
  </si>
  <si>
    <t>0202</t>
  </si>
  <si>
    <t>0E85</t>
  </si>
  <si>
    <t>09EC</t>
  </si>
  <si>
    <t>0734</t>
  </si>
  <si>
    <t>0633</t>
  </si>
  <si>
    <t>0732</t>
  </si>
  <si>
    <t>09EE</t>
  </si>
  <si>
    <t>0637</t>
  </si>
  <si>
    <t>02A9</t>
  </si>
  <si>
    <t>0E52</t>
  </si>
  <si>
    <t>09F1</t>
  </si>
  <si>
    <t>017A</t>
  </si>
  <si>
    <t>0DDB</t>
  </si>
  <si>
    <t>063C</t>
  </si>
  <si>
    <t>0733</t>
  </si>
  <si>
    <t>0DDA</t>
  </si>
  <si>
    <t>09EF</t>
  </si>
  <si>
    <t>0021</t>
  </si>
  <si>
    <t>059C</t>
  </si>
  <si>
    <t>09C7</t>
  </si>
  <si>
    <t>0E92</t>
  </si>
  <si>
    <t>0359</t>
  </si>
  <si>
    <t>046B</t>
  </si>
  <si>
    <t>05A2</t>
  </si>
  <si>
    <t>09CB</t>
  </si>
  <si>
    <t>0DE7</t>
  </si>
  <si>
    <t>0DB6</t>
  </si>
  <si>
    <t>0E16</t>
  </si>
  <si>
    <t>09C9</t>
  </si>
  <si>
    <t>0DB7</t>
  </si>
  <si>
    <t>0E14</t>
  </si>
  <si>
    <t>0E18</t>
  </si>
  <si>
    <t>09CF</t>
  </si>
  <si>
    <t>0783</t>
  </si>
  <si>
    <t>0782</t>
  </si>
  <si>
    <t>0DAE</t>
  </si>
  <si>
    <t>06A3</t>
  </si>
  <si>
    <t>062A</t>
  </si>
  <si>
    <t>0488</t>
  </si>
  <si>
    <t>0DAB</t>
  </si>
  <si>
    <t>0E1A</t>
  </si>
  <si>
    <t>0E1C</t>
  </si>
  <si>
    <t>030C</t>
  </si>
  <si>
    <t>06D0</t>
  </si>
  <si>
    <t>0729</t>
  </si>
  <si>
    <t>0667</t>
  </si>
  <si>
    <t>04AF</t>
  </si>
  <si>
    <t>0489</t>
  </si>
  <si>
    <t>052C</t>
  </si>
  <si>
    <t>063B</t>
  </si>
  <si>
    <t>0611</t>
  </si>
  <si>
    <t>06BC</t>
  </si>
  <si>
    <t>0788</t>
  </si>
  <si>
    <t>09D8</t>
  </si>
  <si>
    <t>09DA</t>
  </si>
  <si>
    <t>06F5</t>
  </si>
  <si>
    <t>0DF5</t>
  </si>
  <si>
    <t>0E1F</t>
  </si>
  <si>
    <t>0E20</t>
  </si>
  <si>
    <t>0E21</t>
  </si>
  <si>
    <t>0595</t>
  </si>
  <si>
    <t>0DE2</t>
  </si>
  <si>
    <t>0DC0</t>
  </si>
  <si>
    <t>0DC2</t>
  </si>
  <si>
    <t>02B2</t>
  </si>
  <si>
    <t>0778</t>
  </si>
  <si>
    <t>064A</t>
  </si>
  <si>
    <t>06C7</t>
  </si>
  <si>
    <t>0589</t>
  </si>
  <si>
    <t>09BB</t>
  </si>
  <si>
    <t>09BA</t>
  </si>
  <si>
    <t>0DB2</t>
  </si>
  <si>
    <t>0DB4</t>
  </si>
  <si>
    <t>05BF</t>
  </si>
  <si>
    <t>0526</t>
  </si>
  <si>
    <t>047A</t>
  </si>
  <si>
    <t>015A</t>
  </si>
  <si>
    <t>060B</t>
  </si>
  <si>
    <t>060D</t>
  </si>
  <si>
    <t>0E28</t>
  </si>
  <si>
    <t>0DA9</t>
  </si>
  <si>
    <t>09C3</t>
  </si>
  <si>
    <t>06B5</t>
  </si>
  <si>
    <t>0E2A</t>
  </si>
  <si>
    <t>0E2C</t>
  </si>
  <si>
    <t>0DAA</t>
  </si>
  <si>
    <t>0354</t>
  </si>
  <si>
    <t>05B0</t>
  </si>
  <si>
    <t>00D7</t>
  </si>
  <si>
    <t>01DF</t>
  </si>
  <si>
    <t>06B6</t>
  </si>
  <si>
    <t>0DA7</t>
  </si>
  <si>
    <t>0E2D</t>
  </si>
  <si>
    <t>0303</t>
  </si>
  <si>
    <t>0E33</t>
  </si>
  <si>
    <t>0E7D</t>
  </si>
  <si>
    <t>0E2F</t>
  </si>
  <si>
    <t>0E31</t>
  </si>
  <si>
    <t>0E91</t>
  </si>
  <si>
    <t>0723</t>
  </si>
  <si>
    <t>0742</t>
  </si>
  <si>
    <t>0780</t>
  </si>
  <si>
    <t>09B9</t>
  </si>
  <si>
    <t>054B</t>
  </si>
  <si>
    <t>01CE</t>
  </si>
  <si>
    <t>0DFA</t>
  </si>
  <si>
    <t>0DA2</t>
  </si>
  <si>
    <t>0E32</t>
  </si>
  <si>
    <t>06CB</t>
  </si>
  <si>
    <t>09EB</t>
  </si>
  <si>
    <t>01A2</t>
  </si>
  <si>
    <t>0E36</t>
  </si>
  <si>
    <t>05E1</t>
  </si>
  <si>
    <t>0DD6</t>
  </si>
  <si>
    <t>06A0</t>
  </si>
  <si>
    <t>0552</t>
  </si>
  <si>
    <t>09E1</t>
  </si>
  <si>
    <t>0687</t>
  </si>
  <si>
    <t>0DD5</t>
  </si>
  <si>
    <t>040A</t>
  </si>
  <si>
    <t>026E</t>
  </si>
  <si>
    <t>0737</t>
  </si>
  <si>
    <t>062C</t>
  </si>
  <si>
    <t>059A</t>
  </si>
  <si>
    <t>0DCD</t>
  </si>
  <si>
    <t>0736</t>
  </si>
  <si>
    <t>0E3F</t>
  </si>
  <si>
    <t>0DCF</t>
  </si>
  <si>
    <t>0E40</t>
  </si>
  <si>
    <t>04AC</t>
  </si>
  <si>
    <t>06D6</t>
  </si>
  <si>
    <t>0738</t>
  </si>
  <si>
    <t>0E44</t>
  </si>
  <si>
    <t>05DC</t>
  </si>
  <si>
    <t>07A5</t>
  </si>
  <si>
    <t>0E45</t>
  </si>
  <si>
    <t>054C</t>
  </si>
  <si>
    <t>0DCA</t>
  </si>
  <si>
    <t>05DF</t>
  </si>
  <si>
    <t>04BB</t>
  </si>
  <si>
    <t>041F</t>
  </si>
  <si>
    <t>06C5</t>
  </si>
  <si>
    <t>053C</t>
  </si>
  <si>
    <t>0029</t>
  </si>
  <si>
    <t>0DE1</t>
  </si>
  <si>
    <t>05C6</t>
  </si>
  <si>
    <t>0DDE</t>
  </si>
  <si>
    <t>0E48</t>
  </si>
  <si>
    <t>0741</t>
  </si>
  <si>
    <t>079F</t>
  </si>
  <si>
    <t>0E4B</t>
  </si>
  <si>
    <t>0744</t>
  </si>
  <si>
    <t>0496</t>
  </si>
  <si>
    <t>0421</t>
  </si>
  <si>
    <t>04B1</t>
  </si>
  <si>
    <t>05B5</t>
  </si>
  <si>
    <t>0E4E</t>
  </si>
  <si>
    <t>061B</t>
  </si>
  <si>
    <t>0A09</t>
  </si>
  <si>
    <t>03AB</t>
  </si>
  <si>
    <t>00C0</t>
  </si>
  <si>
    <t>072F</t>
  </si>
  <si>
    <t>0536</t>
  </si>
  <si>
    <t>0E4F</t>
  </si>
  <si>
    <t>0E51</t>
  </si>
  <si>
    <t>078F</t>
  </si>
  <si>
    <t>068E</t>
  </si>
  <si>
    <t>0DD9</t>
  </si>
  <si>
    <t>0635</t>
  </si>
  <si>
    <t>0636</t>
  </si>
  <si>
    <t>09F2</t>
  </si>
  <si>
    <t>0DD8</t>
  </si>
  <si>
    <t>0E54</t>
  </si>
  <si>
    <t>0E56</t>
  </si>
  <si>
    <t>09F0</t>
  </si>
  <si>
    <t>0E55</t>
  </si>
  <si>
    <t>0645</t>
  </si>
  <si>
    <t>06D7</t>
  </si>
  <si>
    <t>0DBC</t>
  </si>
  <si>
    <t>0DBD</t>
  </si>
  <si>
    <t>0786</t>
  </si>
  <si>
    <t>065B</t>
  </si>
  <si>
    <t>09C8</t>
  </si>
  <si>
    <t>0E87</t>
  </si>
  <si>
    <t>0E15</t>
  </si>
  <si>
    <t>0E17</t>
  </si>
  <si>
    <t>0517</t>
  </si>
  <si>
    <t>0DB9</t>
  </si>
  <si>
    <t>05A0</t>
  </si>
  <si>
    <t>06A2</t>
  </si>
  <si>
    <t>052E</t>
  </si>
  <si>
    <t>0DB0</t>
  </si>
  <si>
    <t>06D1</t>
  </si>
  <si>
    <t>0E1B</t>
  </si>
  <si>
    <t>0728</t>
  </si>
  <si>
    <t>0E1D</t>
  </si>
  <si>
    <t>0243</t>
  </si>
  <si>
    <t>09D3</t>
  </si>
  <si>
    <t>0DAD</t>
  </si>
  <si>
    <t>0DEC</t>
  </si>
  <si>
    <t>0DC1</t>
  </si>
  <si>
    <t>020D</t>
  </si>
  <si>
    <t>0DBF</t>
  </si>
  <si>
    <t>06BD</t>
  </si>
  <si>
    <t>09DB</t>
  </si>
  <si>
    <t>072D</t>
  </si>
  <si>
    <t>05CB</t>
  </si>
  <si>
    <t>06F8</t>
  </si>
  <si>
    <t>0789</t>
  </si>
  <si>
    <t>09D9</t>
  </si>
  <si>
    <t>09BC</t>
  </si>
  <si>
    <t>0619</t>
  </si>
  <si>
    <t>03A8</t>
  </si>
  <si>
    <t>09BE</t>
  </si>
  <si>
    <t>06C9</t>
  </si>
  <si>
    <t>0E24</t>
  </si>
  <si>
    <t>0468</t>
  </si>
  <si>
    <t>022E</t>
  </si>
  <si>
    <t>017D</t>
  </si>
  <si>
    <t>02FD</t>
  </si>
  <si>
    <t>0E25</t>
  </si>
  <si>
    <t>077B</t>
  </si>
  <si>
    <t>0474</t>
  </si>
  <si>
    <t>0DB5</t>
  </si>
  <si>
    <t>0E27</t>
  </si>
  <si>
    <t>0E2B</t>
  </si>
  <si>
    <t>051E</t>
  </si>
  <si>
    <t>031A</t>
  </si>
  <si>
    <t>0472</t>
  </si>
  <si>
    <t>09C4</t>
  </si>
  <si>
    <t>0DA8</t>
  </si>
  <si>
    <t>0365</t>
  </si>
  <si>
    <t>077F</t>
  </si>
  <si>
    <t>0363</t>
  </si>
  <si>
    <t>02F2</t>
  </si>
  <si>
    <t>0E35</t>
  </si>
  <si>
    <t>061D</t>
  </si>
  <si>
    <t>068C</t>
  </si>
  <si>
    <t>068B</t>
  </si>
  <si>
    <t>068A</t>
  </si>
  <si>
    <t>03D1</t>
  </si>
  <si>
    <t>0E34</t>
  </si>
  <si>
    <t>05B4</t>
  </si>
  <si>
    <t>031B</t>
  </si>
  <si>
    <t>//対右ＤＨなし</t>
    <rPh sb="2" eb="3">
      <t>タイ</t>
    </rPh>
    <rPh sb="3" eb="4">
      <t>ミギ</t>
    </rPh>
    <phoneticPr fontId="1"/>
  </si>
  <si>
    <t>//対左ＤＨなし</t>
    <rPh sb="2" eb="3">
      <t>タイ</t>
    </rPh>
    <rPh sb="3" eb="4">
      <t>ヒダリ</t>
    </rPh>
    <phoneticPr fontId="1"/>
  </si>
  <si>
    <t>//対右ＤＨあり</t>
    <rPh sb="2" eb="3">
      <t>タイ</t>
    </rPh>
    <rPh sb="3" eb="4">
      <t>ミギ</t>
    </rPh>
    <phoneticPr fontId="1"/>
  </si>
  <si>
    <t>中日ドラゴンズ</t>
    <rPh sb="0" eb="2">
      <t>チュウニチ</t>
    </rPh>
    <phoneticPr fontId="1"/>
  </si>
  <si>
    <t>広島東洋カープ</t>
    <rPh sb="0" eb="2">
      <t>ヒロシマ</t>
    </rPh>
    <rPh sb="2" eb="4">
      <t>トウヨウ</t>
    </rPh>
    <phoneticPr fontId="1"/>
  </si>
  <si>
    <t>東京ヤクルトスワローズ</t>
    <rPh sb="0" eb="2">
      <t>トウキョウ</t>
    </rPh>
    <phoneticPr fontId="1"/>
  </si>
  <si>
    <t>横浜ベイスターズ</t>
    <rPh sb="0" eb="2">
      <t>ヨコハマ</t>
    </rPh>
    <phoneticPr fontId="1"/>
  </si>
  <si>
    <t>阪神タイガース</t>
    <rPh sb="0" eb="2">
      <t>ハンシン</t>
    </rPh>
    <phoneticPr fontId="1"/>
  </si>
  <si>
    <t>東北楽天ゴールデンイーグルス</t>
    <rPh sb="0" eb="2">
      <t>トウホク</t>
    </rPh>
    <rPh sb="2" eb="4">
      <t>ラクテン</t>
    </rPh>
    <phoneticPr fontId="1"/>
  </si>
  <si>
    <t>北海道日本ハムファイターズ</t>
    <rPh sb="0" eb="3">
      <t>ホッカイドウ</t>
    </rPh>
    <rPh sb="3" eb="5">
      <t>ニッポン</t>
    </rPh>
    <phoneticPr fontId="1"/>
  </si>
  <si>
    <t>埼玉西武ライオンズ</t>
    <rPh sb="0" eb="2">
      <t>サイタマ</t>
    </rPh>
    <rPh sb="2" eb="4">
      <t>セイブ</t>
    </rPh>
    <phoneticPr fontId="1"/>
  </si>
  <si>
    <t>オリックス・バファローズ</t>
    <phoneticPr fontId="1"/>
  </si>
  <si>
    <t>千葉ロッテマリーンズ</t>
    <rPh sb="0" eb="2">
      <t>チバ</t>
    </rPh>
    <phoneticPr fontId="1"/>
  </si>
  <si>
    <t>福岡ソフトバンクホークス</t>
    <rPh sb="0" eb="2">
      <t>フクオカ</t>
    </rPh>
    <phoneticPr fontId="1"/>
  </si>
  <si>
    <t>オールセントラル</t>
    <phoneticPr fontId="1"/>
  </si>
  <si>
    <t>オールパシフィック</t>
    <phoneticPr fontId="1"/>
  </si>
  <si>
    <t>//対左ＤＨあり</t>
    <rPh sb="2" eb="3">
      <t>タイ</t>
    </rPh>
    <rPh sb="3" eb="4">
      <t>ヒダリ</t>
    </rPh>
    <phoneticPr fontId="1"/>
  </si>
  <si>
    <t>大村 三郎</t>
    <phoneticPr fontId="1"/>
  </si>
  <si>
    <t>Ａ．ラミレス</t>
    <phoneticPr fontId="1"/>
  </si>
  <si>
    <t>Ｄ．ゴンザレス</t>
    <phoneticPr fontId="1"/>
  </si>
  <si>
    <t xml:space="preserve">ＭＩＣＨＥＡＬ </t>
    <phoneticPr fontId="1"/>
  </si>
  <si>
    <t>林 イー豪</t>
    <phoneticPr fontId="1"/>
  </si>
  <si>
    <t>Ｓ．グライシンガー</t>
    <phoneticPr fontId="1"/>
  </si>
  <si>
    <t>09DE</t>
    <phoneticPr fontId="1"/>
  </si>
  <si>
    <t>山本 和作</t>
    <rPh sb="0" eb="2">
      <t>ヤマモト</t>
    </rPh>
    <rPh sb="3" eb="4">
      <t>カズ</t>
    </rPh>
    <rPh sb="4" eb="5">
      <t>サク</t>
    </rPh>
    <phoneticPr fontId="1"/>
  </si>
  <si>
    <t>09DF</t>
    <phoneticPr fontId="1"/>
  </si>
  <si>
    <t>福元 淳史</t>
    <rPh sb="0" eb="2">
      <t>フクモト</t>
    </rPh>
    <rPh sb="3" eb="5">
      <t>アツシ</t>
    </rPh>
    <phoneticPr fontId="1"/>
  </si>
  <si>
    <t>Ｌ．ロメロ</t>
    <phoneticPr fontId="1"/>
  </si>
  <si>
    <t>黄 志龍</t>
    <phoneticPr fontId="1"/>
  </si>
  <si>
    <t>Ｃ．トーレス</t>
    <phoneticPr fontId="1"/>
  </si>
  <si>
    <t>Ｊ．アルバラデホ</t>
    <phoneticPr fontId="1"/>
  </si>
  <si>
    <t>Ｒ．ライアル</t>
    <phoneticPr fontId="1"/>
  </si>
  <si>
    <t>0E99</t>
    <phoneticPr fontId="1"/>
  </si>
  <si>
    <t>Ｊ．フィールズ</t>
    <phoneticPr fontId="1"/>
  </si>
  <si>
    <t>山本昌</t>
    <phoneticPr fontId="1"/>
  </si>
  <si>
    <t>英智</t>
    <phoneticPr fontId="1"/>
  </si>
  <si>
    <t xml:space="preserve">チェン </t>
    <phoneticPr fontId="1"/>
  </si>
  <si>
    <t>Ｍ．ネルソン</t>
    <phoneticPr fontId="1"/>
  </si>
  <si>
    <t>Ｔ．ブランコ</t>
    <phoneticPr fontId="1"/>
  </si>
  <si>
    <t>Ｊ．グスマン</t>
    <phoneticPr fontId="1"/>
  </si>
  <si>
    <t>Ｆ．カラスコ</t>
    <phoneticPr fontId="1"/>
  </si>
  <si>
    <t>Ａ．ソト</t>
    <phoneticPr fontId="1"/>
  </si>
  <si>
    <t>福井 優也</t>
    <phoneticPr fontId="1"/>
  </si>
  <si>
    <t>Ｍ．シュルツ</t>
    <phoneticPr fontId="1"/>
  </si>
  <si>
    <t>ジオ</t>
    <phoneticPr fontId="1"/>
  </si>
  <si>
    <t>申 成鉉</t>
    <phoneticPr fontId="1"/>
  </si>
  <si>
    <t>Ｄ．ソリアーノ</t>
    <phoneticPr fontId="1"/>
  </si>
  <si>
    <t>Ｃ．トレーシー</t>
    <phoneticPr fontId="1"/>
  </si>
  <si>
    <t>Ｂ．バリントン</t>
    <phoneticPr fontId="1"/>
  </si>
  <si>
    <t>Ｄ．サファテ</t>
    <phoneticPr fontId="1"/>
  </si>
  <si>
    <t>0E9A</t>
    <phoneticPr fontId="1"/>
  </si>
  <si>
    <t>Ｂ．バーデン</t>
    <phoneticPr fontId="1"/>
  </si>
  <si>
    <t>ユウイチ</t>
    <phoneticPr fontId="1"/>
  </si>
  <si>
    <t>03AD</t>
    <phoneticPr fontId="1"/>
  </si>
  <si>
    <t>岡本 直也</t>
    <rPh sb="0" eb="2">
      <t>オカモト</t>
    </rPh>
    <rPh sb="3" eb="5">
      <t>ナオヤ</t>
    </rPh>
    <phoneticPr fontId="1"/>
  </si>
  <si>
    <t>雄平</t>
    <phoneticPr fontId="1"/>
  </si>
  <si>
    <t>Ａ．ガイエル</t>
    <phoneticPr fontId="1"/>
  </si>
  <si>
    <t>由規</t>
    <phoneticPr fontId="1"/>
  </si>
  <si>
    <t>林 昌勇</t>
    <phoneticPr fontId="1"/>
  </si>
  <si>
    <t>09BF</t>
    <phoneticPr fontId="1"/>
  </si>
  <si>
    <t>Ｒ．フェルナンデス</t>
    <phoneticPr fontId="1"/>
  </si>
  <si>
    <t>Ｔ．バーネット</t>
    <phoneticPr fontId="1"/>
  </si>
  <si>
    <t>Ｊ．ホワイトセル</t>
    <phoneticPr fontId="1"/>
  </si>
  <si>
    <t>Ｗ．バレンティン</t>
    <phoneticPr fontId="1"/>
  </si>
  <si>
    <t>00C3</t>
    <phoneticPr fontId="1"/>
  </si>
  <si>
    <t>中村 紀洋</t>
    <rPh sb="3" eb="5">
      <t>ノリヒロ</t>
    </rPh>
    <phoneticPr fontId="1"/>
  </si>
  <si>
    <t>喜田剛</t>
    <phoneticPr fontId="1"/>
  </si>
  <si>
    <t>一輝</t>
    <phoneticPr fontId="1"/>
  </si>
  <si>
    <t>阿斗里</t>
    <phoneticPr fontId="1"/>
  </si>
  <si>
    <t>Ｔ．スレッジ</t>
    <phoneticPr fontId="1"/>
  </si>
  <si>
    <t>雄虎</t>
    <phoneticPr fontId="1"/>
  </si>
  <si>
    <t>0DEF</t>
    <phoneticPr fontId="1"/>
  </si>
  <si>
    <t>国吉 伸洋</t>
    <rPh sb="0" eb="2">
      <t>クニヨシ</t>
    </rPh>
    <rPh sb="3" eb="5">
      <t>ノブヒロ</t>
    </rPh>
    <phoneticPr fontId="1"/>
  </si>
  <si>
    <t>王 溢正</t>
    <phoneticPr fontId="1"/>
  </si>
  <si>
    <t>Ｂ．ハーパー</t>
    <phoneticPr fontId="1"/>
  </si>
  <si>
    <t>ブランドン</t>
    <phoneticPr fontId="1"/>
  </si>
  <si>
    <t>Ｃ．ハミルトン</t>
    <phoneticPr fontId="1"/>
  </si>
  <si>
    <t>0E8D</t>
    <phoneticPr fontId="1"/>
  </si>
  <si>
    <t>Ｂ．リーチ</t>
    <phoneticPr fontId="1"/>
  </si>
  <si>
    <t>0E96</t>
    <phoneticPr fontId="1"/>
  </si>
  <si>
    <t>Ｌ．ゴンザレス</t>
    <phoneticPr fontId="1"/>
  </si>
  <si>
    <t>小林宏</t>
    <phoneticPr fontId="1"/>
  </si>
  <si>
    <t>林 威助</t>
    <phoneticPr fontId="1"/>
  </si>
  <si>
    <t>大和</t>
    <phoneticPr fontId="1"/>
  </si>
  <si>
    <t>Ｊ．スタンリッジ</t>
    <phoneticPr fontId="1"/>
  </si>
  <si>
    <t>Ｃ．ブラゼル</t>
    <phoneticPr fontId="1"/>
  </si>
  <si>
    <t>蕭 一傑</t>
    <phoneticPr fontId="1"/>
  </si>
  <si>
    <t>鄭 凱文</t>
    <phoneticPr fontId="1"/>
  </si>
  <si>
    <t>俊介</t>
    <phoneticPr fontId="1"/>
  </si>
  <si>
    <t>Ｒ．メッセンジャー</t>
    <phoneticPr fontId="1"/>
  </si>
  <si>
    <t>Ｍ．マートン</t>
    <phoneticPr fontId="1"/>
  </si>
  <si>
    <t>鉄平</t>
    <phoneticPr fontId="1"/>
  </si>
  <si>
    <t>銀次</t>
    <phoneticPr fontId="1"/>
  </si>
  <si>
    <t>丈武</t>
    <phoneticPr fontId="1"/>
  </si>
  <si>
    <t>Ｄ．ラズナー</t>
    <phoneticPr fontId="1"/>
  </si>
  <si>
    <t>Ｒ．ルイーズ</t>
    <phoneticPr fontId="1"/>
  </si>
  <si>
    <t>Ｋ．ヒメネス</t>
    <phoneticPr fontId="1"/>
  </si>
  <si>
    <t>金 炳賢</t>
    <phoneticPr fontId="1"/>
  </si>
  <si>
    <t>Ｒ．スパイアー</t>
    <phoneticPr fontId="1"/>
  </si>
  <si>
    <t>Ｒ．サンチェス</t>
    <phoneticPr fontId="1"/>
  </si>
  <si>
    <t>0E97</t>
    <phoneticPr fontId="1"/>
  </si>
  <si>
    <t>Ｌ．ガルシア</t>
    <phoneticPr fontId="1"/>
  </si>
  <si>
    <t>ダルビッシュ 有</t>
    <phoneticPr fontId="1"/>
  </si>
  <si>
    <t>陽 岱鋼</t>
    <phoneticPr fontId="1"/>
  </si>
  <si>
    <t>ダース ローマシュ匡</t>
    <phoneticPr fontId="1"/>
  </si>
  <si>
    <t>Ｗ．オビスポ</t>
    <phoneticPr fontId="1"/>
  </si>
  <si>
    <t>運天 ジョン・クレイトン</t>
    <phoneticPr fontId="1"/>
  </si>
  <si>
    <t>Ｂ．ケッぺル</t>
    <phoneticPr fontId="1"/>
  </si>
  <si>
    <t>Ｂ．ウルフ</t>
    <phoneticPr fontId="1"/>
  </si>
  <si>
    <t>Ｍ．ホフパワー</t>
    <phoneticPr fontId="1"/>
  </si>
  <si>
    <t>0E98</t>
    <phoneticPr fontId="1"/>
  </si>
  <si>
    <t>Ｂ．スケールズ</t>
    <phoneticPr fontId="1"/>
  </si>
  <si>
    <t xml:space="preserve">ミンチェ </t>
    <phoneticPr fontId="1"/>
  </si>
  <si>
    <t>Ｂ．シコースキー</t>
    <phoneticPr fontId="1"/>
  </si>
  <si>
    <t>Ｊ．フェルナンデス</t>
    <phoneticPr fontId="1"/>
  </si>
  <si>
    <t xml:space="preserve">Ｇ．Ｇ．佐藤 </t>
    <phoneticPr fontId="1"/>
  </si>
  <si>
    <t>銀仁朗</t>
    <phoneticPr fontId="1"/>
  </si>
  <si>
    <t>Ａ．グラマン</t>
    <phoneticPr fontId="1"/>
  </si>
  <si>
    <t>朱 大衛</t>
    <phoneticPr fontId="1"/>
  </si>
  <si>
    <t>Ｄ．ブラウン</t>
    <phoneticPr fontId="1"/>
  </si>
  <si>
    <t>0E9B</t>
    <phoneticPr fontId="1"/>
  </si>
  <si>
    <t>Ｒ．マルハーン</t>
    <phoneticPr fontId="1"/>
  </si>
  <si>
    <t>李 承燁</t>
    <phoneticPr fontId="1"/>
  </si>
  <si>
    <t>金子千尋</t>
    <phoneticPr fontId="1"/>
  </si>
  <si>
    <t>Ｔ－岡田</t>
    <phoneticPr fontId="1"/>
  </si>
  <si>
    <t>Ａ．バルディリス</t>
    <phoneticPr fontId="1"/>
  </si>
  <si>
    <t>Ｆ．カラバイヨ</t>
    <phoneticPr fontId="1"/>
  </si>
  <si>
    <t>駿太</t>
    <phoneticPr fontId="1"/>
  </si>
  <si>
    <t>Ａ．フィガロ</t>
    <phoneticPr fontId="1"/>
  </si>
  <si>
    <t>Ｍ．ヘスマン</t>
    <phoneticPr fontId="1"/>
  </si>
  <si>
    <t>朴 賛浩</t>
    <phoneticPr fontId="1"/>
  </si>
  <si>
    <t>Ｅ．マクレーン</t>
    <phoneticPr fontId="1"/>
  </si>
  <si>
    <t>0EA0</t>
    <phoneticPr fontId="1"/>
  </si>
  <si>
    <t>Ｆ．バイエスタス</t>
    <phoneticPr fontId="1"/>
  </si>
  <si>
    <t>秋親</t>
    <phoneticPr fontId="1"/>
  </si>
  <si>
    <t>内 竜也</t>
    <phoneticPr fontId="1"/>
  </si>
  <si>
    <t>金 泰均</t>
    <phoneticPr fontId="1"/>
  </si>
  <si>
    <t>0A9B</t>
    <phoneticPr fontId="1"/>
  </si>
  <si>
    <t>Ｈ．カスティーヨ</t>
    <phoneticPr fontId="1"/>
  </si>
  <si>
    <t>Ｂ．マーフィー</t>
    <phoneticPr fontId="1"/>
  </si>
  <si>
    <t>Ｈ．ペン</t>
    <phoneticPr fontId="1"/>
  </si>
  <si>
    <t>Ｂ．マクローリー</t>
    <phoneticPr fontId="1"/>
  </si>
  <si>
    <t>カルロス・ロサ</t>
    <phoneticPr fontId="1"/>
  </si>
  <si>
    <t>Ａ．カブレラ</t>
    <phoneticPr fontId="1"/>
  </si>
  <si>
    <t>Ｊ．オーティズ</t>
    <phoneticPr fontId="1"/>
  </si>
  <si>
    <t>陽 耀勲</t>
    <phoneticPr fontId="1"/>
  </si>
  <si>
    <t>李 杜軒</t>
    <phoneticPr fontId="1"/>
  </si>
  <si>
    <t>Ｄ．ホールトン</t>
    <phoneticPr fontId="1"/>
  </si>
  <si>
    <t>怜王</t>
    <phoneticPr fontId="1"/>
  </si>
  <si>
    <t>金 無英</t>
    <phoneticPr fontId="1"/>
  </si>
  <si>
    <t>09E9</t>
    <phoneticPr fontId="1"/>
  </si>
  <si>
    <t>柳川 洋平</t>
    <rPh sb="0" eb="2">
      <t>ヤナガワ</t>
    </rPh>
    <rPh sb="3" eb="5">
      <t>ヨウヘイ</t>
    </rPh>
    <phoneticPr fontId="1"/>
  </si>
  <si>
    <t>Ｂ．ファルケンボーグ</t>
    <phoneticPr fontId="1"/>
  </si>
  <si>
    <t>Ｊ．デレオン</t>
    <phoneticPr fontId="1"/>
  </si>
  <si>
    <t>Ａ．レルー</t>
    <phoneticPr fontId="1"/>
  </si>
  <si>
    <t>0EA1</t>
    <phoneticPr fontId="1"/>
  </si>
  <si>
    <t>Ｅ．バリオス</t>
    <phoneticPr fontId="1"/>
  </si>
  <si>
    <t>0EA2</t>
    <phoneticPr fontId="1"/>
  </si>
  <si>
    <t>Ｙ．ブラゾバン</t>
    <phoneticPr fontId="1"/>
  </si>
  <si>
    <t>0001</t>
  </si>
  <si>
    <t>秋山 幸二</t>
  </si>
  <si>
    <t>0009</t>
  </si>
  <si>
    <t>斎藤 雅樹</t>
    <rPh sb="0" eb="2">
      <t>サイトウ</t>
    </rPh>
    <rPh sb="3" eb="5">
      <t>マサキ</t>
    </rPh>
    <phoneticPr fontId="1"/>
  </si>
  <si>
    <t>0016</t>
  </si>
  <si>
    <t>和田 豊</t>
    <rPh sb="0" eb="2">
      <t>ワダ</t>
    </rPh>
    <rPh sb="3" eb="4">
      <t>ユタカ</t>
    </rPh>
    <phoneticPr fontId="1"/>
  </si>
  <si>
    <t>001C</t>
  </si>
  <si>
    <t>田中 幸雄</t>
    <rPh sb="0" eb="2">
      <t>タナカ</t>
    </rPh>
    <rPh sb="3" eb="5">
      <t>ユキオ</t>
    </rPh>
    <phoneticPr fontId="1"/>
  </si>
  <si>
    <t>002E</t>
  </si>
  <si>
    <t>本西 厚博</t>
  </si>
  <si>
    <t>0036</t>
  </si>
  <si>
    <t>緒方 孝市</t>
  </si>
  <si>
    <t>003C</t>
  </si>
  <si>
    <t>清水 雅治</t>
  </si>
  <si>
    <t>0052</t>
  </si>
  <si>
    <t>野村 謙二郎</t>
  </si>
  <si>
    <t>0054</t>
  </si>
  <si>
    <t>河田 雄祐</t>
  </si>
  <si>
    <t>0064</t>
  </si>
  <si>
    <t>飯田 哲也</t>
  </si>
  <si>
    <t>0066</t>
  </si>
  <si>
    <t>中根 仁</t>
    <rPh sb="0" eb="2">
      <t>ナカネ</t>
    </rPh>
    <rPh sb="3" eb="4">
      <t>ヒトシ</t>
    </rPh>
    <phoneticPr fontId="1"/>
  </si>
  <si>
    <t>0069</t>
  </si>
  <si>
    <t>垣内 哲也</t>
    <rPh sb="0" eb="2">
      <t>カキウチ</t>
    </rPh>
    <rPh sb="3" eb="5">
      <t>テツヤ</t>
    </rPh>
    <phoneticPr fontId="1"/>
  </si>
  <si>
    <t>006B</t>
  </si>
  <si>
    <t>浅井 樹</t>
    <rPh sb="0" eb="2">
      <t>アサイ</t>
    </rPh>
    <rPh sb="3" eb="4">
      <t>イツキ</t>
    </rPh>
    <phoneticPr fontId="1"/>
  </si>
  <si>
    <t>0085</t>
  </si>
  <si>
    <t>馬場 敏史</t>
  </si>
  <si>
    <t>00AB</t>
  </si>
  <si>
    <t>水口 栄二</t>
    <rPh sb="0" eb="2">
      <t>ミズグチ</t>
    </rPh>
    <rPh sb="3" eb="5">
      <t>エイジ</t>
    </rPh>
    <phoneticPr fontId="1"/>
  </si>
  <si>
    <t>00BA</t>
  </si>
  <si>
    <t>久慈 照嘉</t>
  </si>
  <si>
    <t>00C4</t>
  </si>
  <si>
    <t>永池 恭男</t>
  </si>
  <si>
    <t>00CF</t>
  </si>
  <si>
    <t>吉田 篤史</t>
    <rPh sb="3" eb="5">
      <t>アツシ</t>
    </rPh>
    <phoneticPr fontId="1"/>
  </si>
  <si>
    <t>00DE</t>
  </si>
  <si>
    <t>小林 宏</t>
  </si>
  <si>
    <t>00E1</t>
  </si>
  <si>
    <t>佐藤 真一</t>
    <rPh sb="0" eb="2">
      <t>サトウ</t>
    </rPh>
    <rPh sb="3" eb="5">
      <t>シンイチ</t>
    </rPh>
    <phoneticPr fontId="1"/>
  </si>
  <si>
    <t>00EE</t>
  </si>
  <si>
    <t>成本 年秀</t>
    <rPh sb="0" eb="2">
      <t>ナリモト</t>
    </rPh>
    <rPh sb="3" eb="5">
      <t>トシヒデ</t>
    </rPh>
    <phoneticPr fontId="1"/>
  </si>
  <si>
    <t>0100</t>
  </si>
  <si>
    <t>井出 竜也</t>
  </si>
  <si>
    <t>0113</t>
  </si>
  <si>
    <t>鳥越 裕介</t>
  </si>
  <si>
    <t>012C</t>
  </si>
  <si>
    <t>大西 崇之</t>
  </si>
  <si>
    <t>013E</t>
  </si>
  <si>
    <t>城石 憲之</t>
  </si>
  <si>
    <t>019D</t>
  </si>
  <si>
    <t>佐竹 学</t>
  </si>
  <si>
    <t>02EA</t>
  </si>
  <si>
    <t>鈴木 康友</t>
  </si>
  <si>
    <t>02EB</t>
  </si>
  <si>
    <t>原 辰徳</t>
  </si>
  <si>
    <t>030E</t>
  </si>
  <si>
    <t>松山 秀明</t>
  </si>
  <si>
    <t>0310</t>
  </si>
  <si>
    <t>星野 仙一</t>
  </si>
  <si>
    <t>0311</t>
  </si>
  <si>
    <t>佐藤 義則</t>
  </si>
  <si>
    <t>032E</t>
  </si>
  <si>
    <t>笘篠 誠治</t>
  </si>
  <si>
    <t>033A</t>
  </si>
  <si>
    <t>真喜志 康永</t>
  </si>
  <si>
    <t>033B</t>
  </si>
  <si>
    <t>梨田 昌孝</t>
  </si>
  <si>
    <t>0340</t>
  </si>
  <si>
    <t>西村 徳文</t>
  </si>
  <si>
    <t>0350</t>
  </si>
  <si>
    <t>尾花 髙夫</t>
  </si>
  <si>
    <t>0380</t>
  </si>
  <si>
    <t>吉村 禎章</t>
    <rPh sb="0" eb="2">
      <t>ヨシムラ</t>
    </rPh>
    <rPh sb="3" eb="5">
      <t>サダアキ</t>
    </rPh>
    <phoneticPr fontId="1"/>
  </si>
  <si>
    <t>0397</t>
  </si>
  <si>
    <t>永田 利則</t>
  </si>
  <si>
    <t>039D</t>
  </si>
  <si>
    <t>高 信二</t>
    <rPh sb="0" eb="1">
      <t>コウ</t>
    </rPh>
    <rPh sb="2" eb="4">
      <t>シンジ</t>
    </rPh>
    <phoneticPr fontId="1"/>
  </si>
  <si>
    <t>03E7</t>
  </si>
  <si>
    <t>米村 理</t>
  </si>
  <si>
    <t>03E8</t>
  </si>
  <si>
    <t>立花 義家</t>
    <rPh sb="0" eb="2">
      <t>タチバナ</t>
    </rPh>
    <rPh sb="3" eb="5">
      <t>ヨシイエ</t>
    </rPh>
    <phoneticPr fontId="1"/>
  </si>
  <si>
    <t>0436</t>
  </si>
  <si>
    <t>高柳 秀樹</t>
    <rPh sb="0" eb="2">
      <t>タカヤナギ</t>
    </rPh>
    <rPh sb="3" eb="5">
      <t>ヒデキ</t>
    </rPh>
    <phoneticPr fontId="1"/>
  </si>
  <si>
    <t>0437</t>
  </si>
  <si>
    <t>斉藤 学</t>
    <rPh sb="0" eb="2">
      <t>サイトウ</t>
    </rPh>
    <rPh sb="3" eb="4">
      <t>マナ</t>
    </rPh>
    <phoneticPr fontId="1"/>
  </si>
  <si>
    <t>04D4</t>
  </si>
  <si>
    <t>小川 淳司</t>
  </si>
  <si>
    <t>04E0</t>
  </si>
  <si>
    <t>岡田 彰布</t>
  </si>
  <si>
    <t>04E6</t>
  </si>
  <si>
    <t>真弓 明信</t>
  </si>
  <si>
    <t>04E7</t>
  </si>
  <si>
    <t>久保 康生</t>
    <rPh sb="0" eb="2">
      <t>クボ</t>
    </rPh>
    <rPh sb="3" eb="5">
      <t>ヤスオ</t>
    </rPh>
    <phoneticPr fontId="1"/>
  </si>
  <si>
    <t>04EF</t>
  </si>
  <si>
    <t>勝呂 壽統</t>
  </si>
  <si>
    <t>04F0</t>
  </si>
  <si>
    <t>金森 栄治</t>
  </si>
  <si>
    <t>04F7</t>
  </si>
  <si>
    <t>吉井 理人</t>
    <rPh sb="0" eb="2">
      <t>ヨシイ</t>
    </rPh>
    <rPh sb="3" eb="4">
      <t>リ</t>
    </rPh>
    <rPh sb="4" eb="5">
      <t>ヒト</t>
    </rPh>
    <phoneticPr fontId="1"/>
  </si>
  <si>
    <t>0564</t>
  </si>
  <si>
    <t>落合 博満</t>
  </si>
  <si>
    <t>056C</t>
  </si>
  <si>
    <t>荒木 大輔</t>
  </si>
  <si>
    <t>074A</t>
  </si>
  <si>
    <t>小林 誠二</t>
    <rPh sb="0" eb="2">
      <t>コバヤシ</t>
    </rPh>
    <rPh sb="3" eb="5">
      <t>セイジ</t>
    </rPh>
    <phoneticPr fontId="1"/>
  </si>
  <si>
    <t>074F</t>
  </si>
  <si>
    <t>早川 和夫</t>
  </si>
  <si>
    <t>0756</t>
  </si>
  <si>
    <t>上川 誠二</t>
  </si>
  <si>
    <t>0766</t>
  </si>
  <si>
    <t>土井 正博</t>
    <rPh sb="0" eb="2">
      <t>ドイ</t>
    </rPh>
    <rPh sb="3" eb="5">
      <t>マサヒロ</t>
    </rPh>
    <phoneticPr fontId="1"/>
  </si>
  <si>
    <t>0767</t>
  </si>
  <si>
    <t>渡辺 久信</t>
  </si>
  <si>
    <t>0769</t>
  </si>
  <si>
    <t>石井 丈裕</t>
    <rPh sb="0" eb="2">
      <t>イシイ</t>
    </rPh>
    <rPh sb="3" eb="4">
      <t>タケ</t>
    </rPh>
    <rPh sb="4" eb="5">
      <t>ユウ</t>
    </rPh>
    <phoneticPr fontId="1"/>
  </si>
  <si>
    <t>0776</t>
  </si>
  <si>
    <t>山脇 光治</t>
  </si>
  <si>
    <t>0D8C</t>
  </si>
  <si>
    <t>大野 豊</t>
  </si>
  <si>
    <t>0E82</t>
  </si>
  <si>
    <t>田淵 幸一</t>
    <rPh sb="0" eb="2">
      <t>タブチ</t>
    </rPh>
    <rPh sb="3" eb="5">
      <t>コウイチ</t>
    </rPh>
    <phoneticPr fontId="1"/>
  </si>
  <si>
    <t>7812</t>
  </si>
  <si>
    <t>架空コーチ０１</t>
    <rPh sb="0" eb="2">
      <t>カクウ</t>
    </rPh>
    <phoneticPr fontId="1"/>
  </si>
  <si>
    <t>7813</t>
  </si>
  <si>
    <t>架空コーチ０２</t>
    <rPh sb="0" eb="2">
      <t>カクウ</t>
    </rPh>
    <phoneticPr fontId="1"/>
  </si>
  <si>
    <t>7814</t>
  </si>
  <si>
    <t>架空コーチ０３</t>
    <rPh sb="0" eb="2">
      <t>カクウ</t>
    </rPh>
    <phoneticPr fontId="1"/>
  </si>
  <si>
    <t>7815</t>
  </si>
  <si>
    <t>架空コーチ０４</t>
    <rPh sb="0" eb="2">
      <t>カクウ</t>
    </rPh>
    <phoneticPr fontId="1"/>
  </si>
  <si>
    <t>7816</t>
  </si>
  <si>
    <t>架空コーチ０５</t>
    <rPh sb="0" eb="2">
      <t>カクウ</t>
    </rPh>
    <phoneticPr fontId="1"/>
  </si>
  <si>
    <t>7817</t>
  </si>
  <si>
    <t>架空コーチ０６</t>
    <rPh sb="0" eb="2">
      <t>カクウ</t>
    </rPh>
    <phoneticPr fontId="1"/>
  </si>
  <si>
    <t>7818</t>
  </si>
  <si>
    <t>架空コーチ０７</t>
    <rPh sb="0" eb="2">
      <t>カクウ</t>
    </rPh>
    <phoneticPr fontId="1"/>
  </si>
  <si>
    <t>7819</t>
  </si>
  <si>
    <t>架空コーチ０８</t>
    <rPh sb="0" eb="2">
      <t>カクウ</t>
    </rPh>
    <phoneticPr fontId="1"/>
  </si>
  <si>
    <t>781A</t>
  </si>
  <si>
    <t>架空コーチ０９</t>
    <rPh sb="0" eb="2">
      <t>カクウ</t>
    </rPh>
    <phoneticPr fontId="1"/>
  </si>
  <si>
    <t>781B</t>
  </si>
  <si>
    <t>架空コーチ１０</t>
    <rPh sb="0" eb="2">
      <t>カクウ</t>
    </rPh>
    <phoneticPr fontId="1"/>
  </si>
  <si>
    <t>781C</t>
  </si>
  <si>
    <t>架空コーチ１１</t>
    <rPh sb="0" eb="2">
      <t>カクウ</t>
    </rPh>
    <phoneticPr fontId="1"/>
  </si>
  <si>
    <t>781D</t>
  </si>
  <si>
    <t>架空コーチ１２</t>
    <rPh sb="0" eb="2">
      <t>カクウ</t>
    </rPh>
    <phoneticPr fontId="1"/>
  </si>
  <si>
    <t>781E</t>
  </si>
  <si>
    <t>架空コーチ１３</t>
    <rPh sb="0" eb="2">
      <t>カクウ</t>
    </rPh>
    <phoneticPr fontId="1"/>
  </si>
  <si>
    <t>781F</t>
  </si>
  <si>
    <t>架空コーチ１４</t>
    <rPh sb="0" eb="2">
      <t>カクウ</t>
    </rPh>
    <phoneticPr fontId="1"/>
  </si>
  <si>
    <t>7820</t>
  </si>
  <si>
    <t>架空コーチ１５</t>
    <rPh sb="0" eb="2">
      <t>カクウ</t>
    </rPh>
    <phoneticPr fontId="1"/>
  </si>
  <si>
    <t>7821</t>
  </si>
  <si>
    <t>架空コーチ１６</t>
    <rPh sb="0" eb="2">
      <t>カクウ</t>
    </rPh>
    <phoneticPr fontId="1"/>
  </si>
  <si>
    <t>7822</t>
  </si>
  <si>
    <t>架空コーチ１７</t>
    <rPh sb="0" eb="2">
      <t>カクウ</t>
    </rPh>
    <phoneticPr fontId="1"/>
  </si>
  <si>
    <t>7823</t>
  </si>
  <si>
    <t>架空コーチ１８</t>
    <rPh sb="0" eb="2">
      <t>カクウ</t>
    </rPh>
    <phoneticPr fontId="1"/>
  </si>
  <si>
    <t>7824</t>
  </si>
  <si>
    <t>架空コーチ１９</t>
    <rPh sb="0" eb="2">
      <t>カクウ</t>
    </rPh>
    <phoneticPr fontId="1"/>
  </si>
  <si>
    <t>7825</t>
  </si>
  <si>
    <t>架空コーチ２０</t>
    <rPh sb="0" eb="2">
      <t>カクウ</t>
    </rPh>
    <phoneticPr fontId="1"/>
  </si>
  <si>
    <t>7826</t>
  </si>
  <si>
    <t>架空コーチ２１</t>
    <rPh sb="0" eb="2">
      <t>カクウ</t>
    </rPh>
    <phoneticPr fontId="1"/>
  </si>
  <si>
    <t>7827</t>
  </si>
  <si>
    <t>架空コーチ２２</t>
    <rPh sb="0" eb="2">
      <t>カクウ</t>
    </rPh>
    <phoneticPr fontId="1"/>
  </si>
  <si>
    <t>7828</t>
  </si>
  <si>
    <t>架空コーチ２３</t>
    <rPh sb="0" eb="2">
      <t>カクウ</t>
    </rPh>
    <phoneticPr fontId="1"/>
  </si>
  <si>
    <t>7829</t>
  </si>
  <si>
    <t>架空コーチ２４</t>
    <rPh sb="0" eb="2">
      <t>カクウ</t>
    </rPh>
    <phoneticPr fontId="1"/>
  </si>
  <si>
    <t>782A</t>
  </si>
  <si>
    <t>架空コーチ２５</t>
    <rPh sb="0" eb="2">
      <t>カクウ</t>
    </rPh>
    <phoneticPr fontId="1"/>
  </si>
  <si>
    <t>782B</t>
  </si>
  <si>
    <t>架空コーチ２６</t>
    <rPh sb="0" eb="2">
      <t>カクウ</t>
    </rPh>
    <phoneticPr fontId="1"/>
  </si>
  <si>
    <t>782C</t>
  </si>
  <si>
    <t>架空コーチ２７</t>
    <rPh sb="0" eb="2">
      <t>カクウ</t>
    </rPh>
    <phoneticPr fontId="1"/>
  </si>
  <si>
    <t>782D</t>
  </si>
  <si>
    <t>架空コーチ２８</t>
    <rPh sb="0" eb="2">
      <t>カクウ</t>
    </rPh>
    <phoneticPr fontId="1"/>
  </si>
  <si>
    <t>782E</t>
  </si>
  <si>
    <t>架空コーチ２９</t>
    <rPh sb="0" eb="2">
      <t>カクウ</t>
    </rPh>
    <phoneticPr fontId="1"/>
  </si>
  <si>
    <t>782F</t>
  </si>
  <si>
    <t>架空コーチ３０</t>
    <rPh sb="0" eb="2">
      <t>カクウ</t>
    </rPh>
    <phoneticPr fontId="1"/>
  </si>
  <si>
    <t>7830</t>
  </si>
  <si>
    <t>架空コーチ３１</t>
    <rPh sb="0" eb="2">
      <t>カクウ</t>
    </rPh>
    <phoneticPr fontId="1"/>
  </si>
  <si>
    <t>7831</t>
  </si>
  <si>
    <t>架空コーチ３２</t>
    <rPh sb="0" eb="2">
      <t>カクウ</t>
    </rPh>
    <phoneticPr fontId="1"/>
  </si>
  <si>
    <t>7832</t>
  </si>
  <si>
    <t>架空コーチ３３</t>
    <rPh sb="0" eb="2">
      <t>カクウ</t>
    </rPh>
    <phoneticPr fontId="1"/>
  </si>
  <si>
    <t>7833</t>
  </si>
  <si>
    <t>架空コーチ３４</t>
    <rPh sb="0" eb="2">
      <t>カクウ</t>
    </rPh>
    <phoneticPr fontId="1"/>
  </si>
  <si>
    <t>7834</t>
  </si>
  <si>
    <t>架空コーチ３５</t>
    <rPh sb="0" eb="2">
      <t>カクウ</t>
    </rPh>
    <phoneticPr fontId="1"/>
  </si>
  <si>
    <t>7835</t>
  </si>
  <si>
    <t>架空コーチ３６</t>
    <rPh sb="0" eb="2">
      <t>カクウ</t>
    </rPh>
    <phoneticPr fontId="1"/>
  </si>
  <si>
    <t>7836</t>
  </si>
  <si>
    <t>架空コーチ３７</t>
    <rPh sb="0" eb="2">
      <t>カクウ</t>
    </rPh>
    <phoneticPr fontId="1"/>
  </si>
  <si>
    <t>7837</t>
  </si>
  <si>
    <t>架空コーチ３８</t>
    <rPh sb="0" eb="2">
      <t>カクウ</t>
    </rPh>
    <phoneticPr fontId="1"/>
  </si>
  <si>
    <t>7838</t>
  </si>
  <si>
    <t>架空コーチ３９</t>
    <rPh sb="0" eb="2">
      <t>カクウ</t>
    </rPh>
    <phoneticPr fontId="1"/>
  </si>
  <si>
    <t>7839</t>
  </si>
  <si>
    <t>架空コーチ４０</t>
    <rPh sb="0" eb="2">
      <t>カクウ</t>
    </rPh>
    <phoneticPr fontId="1"/>
  </si>
  <si>
    <t>783A</t>
  </si>
  <si>
    <t>架空コーチ４１</t>
    <rPh sb="0" eb="2">
      <t>カクウ</t>
    </rPh>
    <phoneticPr fontId="1"/>
  </si>
  <si>
    <t>783B</t>
  </si>
  <si>
    <t>架空コーチ４２</t>
    <rPh sb="0" eb="2">
      <t>カクウ</t>
    </rPh>
    <phoneticPr fontId="1"/>
  </si>
  <si>
    <t>783C</t>
  </si>
  <si>
    <t>架空コーチ４３</t>
    <rPh sb="0" eb="2">
      <t>カクウ</t>
    </rPh>
    <phoneticPr fontId="1"/>
  </si>
  <si>
    <t>783D</t>
  </si>
  <si>
    <t>架空コーチ４４</t>
    <rPh sb="0" eb="2">
      <t>カクウ</t>
    </rPh>
    <phoneticPr fontId="1"/>
  </si>
  <si>
    <t>783E</t>
  </si>
  <si>
    <t>架空コーチ４５</t>
    <rPh sb="0" eb="2">
      <t>カクウ</t>
    </rPh>
    <phoneticPr fontId="1"/>
  </si>
  <si>
    <t>783F</t>
  </si>
  <si>
    <t>架空コーチ４６</t>
    <rPh sb="0" eb="2">
      <t>カクウ</t>
    </rPh>
    <phoneticPr fontId="1"/>
  </si>
  <si>
    <t>7840</t>
  </si>
  <si>
    <t>架空コーチ４７</t>
    <rPh sb="0" eb="2">
      <t>カクウ</t>
    </rPh>
    <phoneticPr fontId="1"/>
  </si>
  <si>
    <t>7841</t>
  </si>
  <si>
    <t>架空コーチ４８</t>
    <rPh sb="0" eb="2">
      <t>カクウ</t>
    </rPh>
    <phoneticPr fontId="1"/>
  </si>
  <si>
    <t>7842</t>
  </si>
  <si>
    <t>架空コーチ４９</t>
    <rPh sb="0" eb="2">
      <t>カクウ</t>
    </rPh>
    <phoneticPr fontId="1"/>
  </si>
  <si>
    <t>7843</t>
  </si>
  <si>
    <t>架空コーチ５０</t>
    <rPh sb="0" eb="2">
      <t>カクウ</t>
    </rPh>
    <phoneticPr fontId="1"/>
  </si>
  <si>
    <t>7844</t>
  </si>
  <si>
    <t>架空コーチ５１</t>
    <rPh sb="0" eb="2">
      <t>カクウ</t>
    </rPh>
    <phoneticPr fontId="1"/>
  </si>
  <si>
    <t>7845</t>
  </si>
  <si>
    <t>架空コーチ５２</t>
    <rPh sb="0" eb="2">
      <t>カクウ</t>
    </rPh>
    <phoneticPr fontId="1"/>
  </si>
  <si>
    <t>7846</t>
  </si>
  <si>
    <t>架空コーチ５３</t>
    <rPh sb="0" eb="2">
      <t>カクウ</t>
    </rPh>
    <phoneticPr fontId="1"/>
  </si>
  <si>
    <t>7847</t>
  </si>
  <si>
    <t>架空コーチ５４</t>
    <rPh sb="0" eb="2">
      <t>カクウ</t>
    </rPh>
    <phoneticPr fontId="1"/>
  </si>
  <si>
    <t>7848</t>
  </si>
  <si>
    <t>架空コーチ５５</t>
    <rPh sb="0" eb="2">
      <t>カクウ</t>
    </rPh>
    <phoneticPr fontId="1"/>
  </si>
  <si>
    <t>7849</t>
  </si>
  <si>
    <t>架空コーチ５６</t>
    <rPh sb="0" eb="2">
      <t>カクウ</t>
    </rPh>
    <phoneticPr fontId="1"/>
  </si>
  <si>
    <t>784A</t>
  </si>
  <si>
    <t>架空コーチ５７</t>
    <rPh sb="0" eb="2">
      <t>カクウ</t>
    </rPh>
    <phoneticPr fontId="1"/>
  </si>
  <si>
    <t>784B</t>
  </si>
  <si>
    <t>架空コーチ５８</t>
    <rPh sb="0" eb="2">
      <t>カクウ</t>
    </rPh>
    <phoneticPr fontId="1"/>
  </si>
  <si>
    <t>784C</t>
  </si>
  <si>
    <t>架空コーチ５９</t>
    <rPh sb="0" eb="2">
      <t>カクウ</t>
    </rPh>
    <phoneticPr fontId="1"/>
  </si>
  <si>
    <t>784D</t>
  </si>
  <si>
    <t>架空コーチ６０</t>
    <rPh sb="0" eb="2">
      <t>カクウ</t>
    </rPh>
    <phoneticPr fontId="1"/>
  </si>
  <si>
    <t>784E</t>
  </si>
  <si>
    <t>架空コーチ６１</t>
    <rPh sb="0" eb="2">
      <t>カクウ</t>
    </rPh>
    <phoneticPr fontId="1"/>
  </si>
  <si>
    <t>784F</t>
  </si>
  <si>
    <t>架空コーチ６２</t>
    <rPh sb="0" eb="2">
      <t>カクウ</t>
    </rPh>
    <phoneticPr fontId="1"/>
  </si>
  <si>
    <t>7850</t>
  </si>
  <si>
    <t>架空コーチ６３</t>
    <rPh sb="0" eb="2">
      <t>カクウ</t>
    </rPh>
    <phoneticPr fontId="1"/>
  </si>
  <si>
    <t>7851</t>
  </si>
  <si>
    <t>架空コーチ６４</t>
    <rPh sb="0" eb="2">
      <t>カクウ</t>
    </rPh>
    <phoneticPr fontId="1"/>
  </si>
  <si>
    <t>7852</t>
  </si>
  <si>
    <t>架空コーチ６５</t>
    <rPh sb="0" eb="2">
      <t>カクウ</t>
    </rPh>
    <phoneticPr fontId="1"/>
  </si>
  <si>
    <t>7853</t>
  </si>
  <si>
    <t>架空コーチ６６</t>
    <rPh sb="0" eb="2">
      <t>カクウ</t>
    </rPh>
    <phoneticPr fontId="1"/>
  </si>
  <si>
    <t>7854</t>
  </si>
  <si>
    <t>架空コーチ６７</t>
    <rPh sb="0" eb="2">
      <t>カクウ</t>
    </rPh>
    <phoneticPr fontId="1"/>
  </si>
  <si>
    <t>7855</t>
  </si>
  <si>
    <t>架空コーチ６８</t>
    <rPh sb="0" eb="2">
      <t>カクウ</t>
    </rPh>
    <phoneticPr fontId="1"/>
  </si>
  <si>
    <t>7856</t>
  </si>
  <si>
    <t>架空コーチ６９</t>
    <rPh sb="0" eb="2">
      <t>カクウ</t>
    </rPh>
    <phoneticPr fontId="1"/>
  </si>
  <si>
    <t>7857</t>
  </si>
  <si>
    <t>架空コーチ７０</t>
    <rPh sb="0" eb="2">
      <t>カクウ</t>
    </rPh>
    <phoneticPr fontId="1"/>
  </si>
  <si>
    <t>7858</t>
  </si>
  <si>
    <t>架空コーチ７１</t>
    <rPh sb="0" eb="2">
      <t>カクウ</t>
    </rPh>
    <phoneticPr fontId="1"/>
  </si>
  <si>
    <t>7859</t>
  </si>
  <si>
    <t>架空コーチ７２</t>
    <rPh sb="0" eb="2">
      <t>カクウ</t>
    </rPh>
    <phoneticPr fontId="1"/>
  </si>
  <si>
    <t>785A</t>
  </si>
  <si>
    <t>架空コーチ７３</t>
    <rPh sb="0" eb="2">
      <t>カクウ</t>
    </rPh>
    <phoneticPr fontId="1"/>
  </si>
  <si>
    <t>7800</t>
  </si>
  <si>
    <t>パワプロ１（Ｋ）</t>
    <phoneticPr fontId="1"/>
  </si>
  <si>
    <t>7801</t>
    <phoneticPr fontId="1"/>
  </si>
  <si>
    <t>ザコプロ</t>
    <phoneticPr fontId="1"/>
  </si>
  <si>
    <t>7802</t>
  </si>
  <si>
    <t>矢部 明雄（Ｋ）</t>
    <rPh sb="0" eb="2">
      <t>ヤベ</t>
    </rPh>
    <rPh sb="3" eb="5">
      <t>アキオ</t>
    </rPh>
    <phoneticPr fontId="1"/>
  </si>
  <si>
    <t>7803</t>
  </si>
  <si>
    <t>猪狩 守（Ｋ）</t>
    <rPh sb="0" eb="2">
      <t>イカリ</t>
    </rPh>
    <rPh sb="3" eb="4">
      <t>マモル</t>
    </rPh>
    <phoneticPr fontId="1"/>
  </si>
  <si>
    <t>7804</t>
    <phoneticPr fontId="1"/>
  </si>
  <si>
    <t>アフロ猪狩</t>
    <rPh sb="3" eb="5">
      <t>イカリ</t>
    </rPh>
    <phoneticPr fontId="1"/>
  </si>
  <si>
    <t>7805</t>
  </si>
  <si>
    <t>猪狩 進（Ｋ）</t>
    <rPh sb="0" eb="2">
      <t>イカリ</t>
    </rPh>
    <rPh sb="3" eb="4">
      <t>ススム</t>
    </rPh>
    <phoneticPr fontId="1"/>
  </si>
  <si>
    <t>7806</t>
  </si>
  <si>
    <t>阿畑 やすし（Ｋ）</t>
    <rPh sb="0" eb="1">
      <t>ア</t>
    </rPh>
    <rPh sb="1" eb="2">
      <t>バタ</t>
    </rPh>
    <phoneticPr fontId="1"/>
  </si>
  <si>
    <t>7807</t>
  </si>
  <si>
    <t>早川 あおい（Ｋ）</t>
    <rPh sb="0" eb="2">
      <t>ハヤカワ</t>
    </rPh>
    <phoneticPr fontId="1"/>
  </si>
  <si>
    <t>7808</t>
    <phoneticPr fontId="1"/>
  </si>
  <si>
    <t>ミック・ファンク</t>
    <phoneticPr fontId="1"/>
  </si>
  <si>
    <t>7809</t>
    <phoneticPr fontId="1"/>
  </si>
  <si>
    <t>樽本 有太</t>
    <rPh sb="0" eb="2">
      <t>タルモト</t>
    </rPh>
    <rPh sb="3" eb="5">
      <t>ユウタ</t>
    </rPh>
    <phoneticPr fontId="1"/>
  </si>
  <si>
    <t>780A</t>
    <phoneticPr fontId="1"/>
  </si>
  <si>
    <t>坂本 ゲン</t>
    <rPh sb="0" eb="2">
      <t>サカモト</t>
    </rPh>
    <phoneticPr fontId="1"/>
  </si>
  <si>
    <t>780B</t>
    <phoneticPr fontId="1"/>
  </si>
  <si>
    <t>長谷川 高文</t>
    <rPh sb="4" eb="6">
      <t>タカフミ</t>
    </rPh>
    <phoneticPr fontId="1"/>
  </si>
  <si>
    <t>780C</t>
    <phoneticPr fontId="1"/>
  </si>
  <si>
    <t>浜崎 庄司</t>
    <rPh sb="0" eb="2">
      <t>ハマサキ</t>
    </rPh>
    <rPh sb="3" eb="5">
      <t>ショウジ</t>
    </rPh>
    <phoneticPr fontId="1"/>
  </si>
  <si>
    <t>780D</t>
    <phoneticPr fontId="1"/>
  </si>
  <si>
    <t>梅上 国夫</t>
    <rPh sb="0" eb="1">
      <t>ウメ</t>
    </rPh>
    <rPh sb="1" eb="2">
      <t>ウエ</t>
    </rPh>
    <rPh sb="3" eb="5">
      <t>クニオ</t>
    </rPh>
    <phoneticPr fontId="1"/>
  </si>
  <si>
    <t>780E</t>
    <phoneticPr fontId="1"/>
  </si>
  <si>
    <t>鉢柳 力</t>
    <rPh sb="0" eb="1">
      <t>ハチ</t>
    </rPh>
    <rPh sb="1" eb="2">
      <t>ヤナギ</t>
    </rPh>
    <rPh sb="3" eb="4">
      <t>チカラ</t>
    </rPh>
    <phoneticPr fontId="1"/>
  </si>
  <si>
    <t>780F</t>
    <phoneticPr fontId="1"/>
  </si>
  <si>
    <t>藤平 陽光</t>
    <rPh sb="0" eb="2">
      <t>フジヒラ</t>
    </rPh>
    <rPh sb="3" eb="5">
      <t>ヨウコウ</t>
    </rPh>
    <phoneticPr fontId="1"/>
  </si>
  <si>
    <t>7810</t>
    <phoneticPr fontId="1"/>
  </si>
  <si>
    <t>ボブ・ジェット</t>
    <phoneticPr fontId="1"/>
  </si>
  <si>
    <t>7811</t>
    <phoneticPr fontId="1"/>
  </si>
  <si>
    <t>マイク・マックス</t>
    <phoneticPr fontId="1"/>
  </si>
  <si>
    <t>785B</t>
  </si>
  <si>
    <t>パワプロ２（Ｋ）</t>
    <phoneticPr fontId="1"/>
  </si>
  <si>
    <t>785C</t>
  </si>
  <si>
    <t>パワプロ３（Ｋ）</t>
    <phoneticPr fontId="1"/>
  </si>
  <si>
    <t>785D</t>
  </si>
  <si>
    <t>パワプロ４（Ｋ）</t>
    <phoneticPr fontId="1"/>
  </si>
  <si>
    <t>785E</t>
  </si>
  <si>
    <t>パワプロ５（Ｋ）</t>
    <phoneticPr fontId="1"/>
  </si>
  <si>
    <t>785F</t>
  </si>
  <si>
    <t>パワプロ６（Ｋ）</t>
    <phoneticPr fontId="1"/>
  </si>
  <si>
    <t>7860</t>
  </si>
  <si>
    <t>神童 裕二郎（Ｋ）</t>
    <rPh sb="0" eb="2">
      <t>シンドウ</t>
    </rPh>
    <rPh sb="3" eb="6">
      <t>ユウジロウ</t>
    </rPh>
    <phoneticPr fontId="1"/>
  </si>
  <si>
    <t>7861</t>
  </si>
  <si>
    <t>友沢 亮（Ｋ）</t>
    <rPh sb="0" eb="2">
      <t>トモザワ</t>
    </rPh>
    <rPh sb="3" eb="4">
      <t>リョウ</t>
    </rPh>
    <phoneticPr fontId="1"/>
  </si>
  <si>
    <t>7862</t>
  </si>
  <si>
    <t>橘 みずき（Ｋ）</t>
    <rPh sb="0" eb="1">
      <t>タチバナ</t>
    </rPh>
    <phoneticPr fontId="1"/>
  </si>
  <si>
    <t>7863</t>
  </si>
  <si>
    <t>東條 小次郎（Ｋ）</t>
    <rPh sb="0" eb="2">
      <t>トウジョウ</t>
    </rPh>
    <rPh sb="3" eb="6">
      <t>コジロウ</t>
    </rPh>
    <phoneticPr fontId="1"/>
  </si>
  <si>
    <t>7864</t>
  </si>
  <si>
    <t>六道 聖（Ｋ）</t>
    <rPh sb="0" eb="2">
      <t>ロクドウ</t>
    </rPh>
    <rPh sb="3" eb="4">
      <t>ヒジリ</t>
    </rPh>
    <phoneticPr fontId="1"/>
  </si>
  <si>
    <t>7865</t>
  </si>
  <si>
    <t>猛田 慶次（Ｋ）</t>
    <rPh sb="0" eb="1">
      <t>モウ</t>
    </rPh>
    <rPh sb="1" eb="2">
      <t>タ</t>
    </rPh>
    <rPh sb="3" eb="5">
      <t>ケイジ</t>
    </rPh>
    <phoneticPr fontId="1"/>
  </si>
  <si>
    <t>7866</t>
  </si>
  <si>
    <t>山道 翔（Ｋ）</t>
    <rPh sb="0" eb="2">
      <t>ヤマミチ</t>
    </rPh>
    <rPh sb="3" eb="4">
      <t>カケル</t>
    </rPh>
    <phoneticPr fontId="1"/>
  </si>
  <si>
    <t>7867</t>
  </si>
  <si>
    <t>生木 盛生（Ｋ）</t>
    <rPh sb="0" eb="2">
      <t>ナマキ</t>
    </rPh>
    <rPh sb="3" eb="5">
      <t>モリオ</t>
    </rPh>
    <phoneticPr fontId="1"/>
  </si>
  <si>
    <t>7868</t>
  </si>
  <si>
    <t>都中 新太郎（Ｋ）</t>
    <rPh sb="0" eb="1">
      <t>ツ</t>
    </rPh>
    <rPh sb="1" eb="2">
      <t>ナカ</t>
    </rPh>
    <rPh sb="3" eb="6">
      <t>シンタロウ</t>
    </rPh>
    <phoneticPr fontId="1"/>
  </si>
  <si>
    <t>7869</t>
  </si>
  <si>
    <t>大西・ハリソン（Ｋ）</t>
    <phoneticPr fontId="1"/>
  </si>
  <si>
    <t>786A</t>
  </si>
  <si>
    <t>嵐丸 士朗（Ｋ）</t>
    <rPh sb="0" eb="1">
      <t>アラシ</t>
    </rPh>
    <rPh sb="1" eb="2">
      <t>マル</t>
    </rPh>
    <rPh sb="3" eb="5">
      <t>シロウ</t>
    </rPh>
    <phoneticPr fontId="1"/>
  </si>
  <si>
    <t>786B</t>
  </si>
  <si>
    <t>786C</t>
  </si>
  <si>
    <t>青葉 春人（Ｋ）</t>
    <rPh sb="0" eb="2">
      <t>アオバ</t>
    </rPh>
    <rPh sb="3" eb="4">
      <t>ハル</t>
    </rPh>
    <rPh sb="4" eb="5">
      <t>ヒト</t>
    </rPh>
    <phoneticPr fontId="1"/>
  </si>
  <si>
    <t>786D</t>
  </si>
  <si>
    <t>稲田 吾作（Ｋ）</t>
    <rPh sb="0" eb="2">
      <t>イナダ</t>
    </rPh>
    <rPh sb="3" eb="5">
      <t>ゴサク</t>
    </rPh>
    <phoneticPr fontId="1"/>
  </si>
  <si>
    <t>786E</t>
  </si>
  <si>
    <t>神宮寺 光（Ｋ）</t>
    <rPh sb="0" eb="3">
      <t>ジングウジ</t>
    </rPh>
    <rPh sb="4" eb="5">
      <t>ヒカリ</t>
    </rPh>
    <phoneticPr fontId="1"/>
  </si>
  <si>
    <t>786F</t>
  </si>
  <si>
    <t>茶来 元気（Ｋ）</t>
    <rPh sb="0" eb="1">
      <t>チャ</t>
    </rPh>
    <rPh sb="1" eb="2">
      <t>キ</t>
    </rPh>
    <rPh sb="3" eb="5">
      <t>ゲンキ</t>
    </rPh>
    <phoneticPr fontId="1"/>
  </si>
  <si>
    <t>7870</t>
  </si>
  <si>
    <t>鬼力 剛（Ｋ）</t>
    <rPh sb="0" eb="1">
      <t>オニ</t>
    </rPh>
    <rPh sb="1" eb="2">
      <t>チカラ</t>
    </rPh>
    <rPh sb="3" eb="4">
      <t>ツヨシ</t>
    </rPh>
    <phoneticPr fontId="1"/>
  </si>
  <si>
    <t>7871</t>
  </si>
  <si>
    <t>三森 右京（Ｋ）</t>
    <rPh sb="0" eb="1">
      <t>サン</t>
    </rPh>
    <rPh sb="1" eb="2">
      <t>モリ</t>
    </rPh>
    <rPh sb="3" eb="5">
      <t>ウキョウ</t>
    </rPh>
    <phoneticPr fontId="1"/>
  </si>
  <si>
    <t>7872</t>
  </si>
  <si>
    <t>三森 左京（Ｋ）</t>
    <rPh sb="0" eb="1">
      <t>サン</t>
    </rPh>
    <rPh sb="1" eb="2">
      <t>モリ</t>
    </rPh>
    <rPh sb="3" eb="5">
      <t>サキョウ</t>
    </rPh>
    <phoneticPr fontId="1"/>
  </si>
  <si>
    <t>7873</t>
  </si>
  <si>
    <t>小山 雅（Ｋ）</t>
    <rPh sb="3" eb="4">
      <t>ミヤビ</t>
    </rPh>
    <phoneticPr fontId="1"/>
  </si>
  <si>
    <t>7874</t>
  </si>
  <si>
    <t>西郷 十三（Ｋ）</t>
    <rPh sb="0" eb="2">
      <t>サイゴウ</t>
    </rPh>
    <rPh sb="3" eb="5">
      <t>ジュウゾウ</t>
    </rPh>
    <phoneticPr fontId="1"/>
  </si>
  <si>
    <t>7875</t>
  </si>
  <si>
    <t>葉隠 シュン（Ｋ）</t>
    <rPh sb="0" eb="2">
      <t>ハガクレ</t>
    </rPh>
    <phoneticPr fontId="1"/>
  </si>
  <si>
    <t>7876</t>
  </si>
  <si>
    <t>手裏 ケン（Ｋ）</t>
    <rPh sb="0" eb="1">
      <t>テ</t>
    </rPh>
    <rPh sb="1" eb="2">
      <t>ウラ</t>
    </rPh>
    <phoneticPr fontId="1"/>
  </si>
  <si>
    <t>7877</t>
  </si>
  <si>
    <t>隠密 キバ（Ｋ）</t>
    <rPh sb="0" eb="2">
      <t>オンミツ</t>
    </rPh>
    <phoneticPr fontId="1"/>
  </si>
  <si>
    <t>7878</t>
  </si>
  <si>
    <t>力 マサヨシ（Ｋ）</t>
    <rPh sb="0" eb="1">
      <t>チカラ</t>
    </rPh>
    <phoneticPr fontId="1"/>
  </si>
  <si>
    <t>7879</t>
  </si>
  <si>
    <t>増留 キンゾウ（Ｋ）</t>
    <rPh sb="0" eb="2">
      <t>マスドメ</t>
    </rPh>
    <phoneticPr fontId="1"/>
  </si>
  <si>
    <t>787A</t>
  </si>
  <si>
    <t>赤川 サブロウ（Ｋ）</t>
    <phoneticPr fontId="1"/>
  </si>
  <si>
    <t>787B</t>
  </si>
  <si>
    <t>木登 ネムル（Ｋ）</t>
    <rPh sb="0" eb="2">
      <t>キノボ</t>
    </rPh>
    <phoneticPr fontId="1"/>
  </si>
  <si>
    <t>787C</t>
  </si>
  <si>
    <t>黄田 トマレ（Ｋ）</t>
    <rPh sb="0" eb="2">
      <t>キダ</t>
    </rPh>
    <phoneticPr fontId="1"/>
  </si>
  <si>
    <t>787D</t>
  </si>
  <si>
    <t>緑川 ライト（Ｋ）</t>
    <rPh sb="0" eb="2">
      <t>ミドリカワ</t>
    </rPh>
    <phoneticPr fontId="1"/>
  </si>
  <si>
    <t>787E</t>
  </si>
  <si>
    <t>青山 ゴウ（Ｋ）</t>
    <rPh sb="0" eb="2">
      <t>アオヤマ</t>
    </rPh>
    <phoneticPr fontId="1"/>
  </si>
  <si>
    <t>787F</t>
  </si>
  <si>
    <t>藍田 ベンタ（Ｋ）</t>
    <rPh sb="0" eb="2">
      <t>アイダ</t>
    </rPh>
    <phoneticPr fontId="1"/>
  </si>
  <si>
    <t>7880</t>
  </si>
  <si>
    <t>紫垣 ミツル（Ｋ）</t>
    <rPh sb="0" eb="2">
      <t>シガキ</t>
    </rPh>
    <phoneticPr fontId="1"/>
  </si>
  <si>
    <t>7881</t>
  </si>
  <si>
    <t>阿部 レイジ（Ｋ）</t>
    <rPh sb="0" eb="2">
      <t>アベ</t>
    </rPh>
    <phoneticPr fontId="1"/>
  </si>
  <si>
    <t>7882</t>
  </si>
  <si>
    <t>蛇色 タマオ（Ｋ）</t>
    <rPh sb="0" eb="1">
      <t>ヘビ</t>
    </rPh>
    <rPh sb="1" eb="2">
      <t>イロ</t>
    </rPh>
    <phoneticPr fontId="1"/>
  </si>
  <si>
    <t>7883</t>
  </si>
  <si>
    <t>家茶丸 タロウ（Ｋ）</t>
    <rPh sb="0" eb="1">
      <t>イエ</t>
    </rPh>
    <rPh sb="1" eb="2">
      <t>チャ</t>
    </rPh>
    <rPh sb="2" eb="3">
      <t>マル</t>
    </rPh>
    <phoneticPr fontId="1"/>
  </si>
  <si>
    <t>7884</t>
  </si>
  <si>
    <t>羽和 ヒッタ（Ｋ）</t>
    <rPh sb="0" eb="1">
      <t>ハネ</t>
    </rPh>
    <rPh sb="1" eb="2">
      <t>ワ</t>
    </rPh>
    <phoneticPr fontId="1"/>
  </si>
  <si>
    <t>7885</t>
  </si>
  <si>
    <t>内野 アンタ（Ｋ）</t>
    <rPh sb="0" eb="2">
      <t>ウチノ</t>
    </rPh>
    <phoneticPr fontId="1"/>
  </si>
  <si>
    <t>7886</t>
  </si>
  <si>
    <t>広角 マサヒロ（Ｋ）</t>
    <rPh sb="0" eb="2">
      <t>コウカク</t>
    </rPh>
    <phoneticPr fontId="1"/>
  </si>
  <si>
    <t>7887</t>
  </si>
  <si>
    <t>首尾 ヒロヒト（Ｋ）</t>
    <rPh sb="0" eb="1">
      <t>クビ</t>
    </rPh>
    <rPh sb="1" eb="2">
      <t>オ</t>
    </rPh>
    <phoneticPr fontId="1"/>
  </si>
  <si>
    <t>7888</t>
  </si>
  <si>
    <t>流 シダイ（Ｋ）</t>
    <rPh sb="0" eb="1">
      <t>ナガ</t>
    </rPh>
    <phoneticPr fontId="1"/>
  </si>
  <si>
    <t>7889</t>
  </si>
  <si>
    <t>礼座 ビム（Ｋ）</t>
    <rPh sb="0" eb="1">
      <t>レイ</t>
    </rPh>
    <rPh sb="1" eb="2">
      <t>ザ</t>
    </rPh>
    <phoneticPr fontId="1"/>
  </si>
  <si>
    <t>788A</t>
  </si>
  <si>
    <t>手虎 ハット（Ｋ）</t>
    <rPh sb="0" eb="1">
      <t>テ</t>
    </rPh>
    <rPh sb="1" eb="2">
      <t>トラ</t>
    </rPh>
    <phoneticPr fontId="1"/>
  </si>
  <si>
    <t>788B</t>
  </si>
  <si>
    <t>潮 ミチル（Ｋ）</t>
    <rPh sb="0" eb="1">
      <t>シオ</t>
    </rPh>
    <phoneticPr fontId="1"/>
  </si>
  <si>
    <t>788C</t>
  </si>
  <si>
    <t>山口 賢（Ｋ）</t>
    <rPh sb="0" eb="2">
      <t>ヤマグチ</t>
    </rPh>
    <rPh sb="3" eb="4">
      <t>ケン</t>
    </rPh>
    <phoneticPr fontId="1"/>
  </si>
  <si>
    <t>788D</t>
  </si>
  <si>
    <t>朱雀 ナンセキ（Ｋ）</t>
    <rPh sb="0" eb="2">
      <t>スザク</t>
    </rPh>
    <phoneticPr fontId="1"/>
  </si>
  <si>
    <t>788E</t>
  </si>
  <si>
    <t>玄武 ホッコク（Ｋ）</t>
    <rPh sb="0" eb="2">
      <t>ゲンブ</t>
    </rPh>
    <phoneticPr fontId="1"/>
  </si>
  <si>
    <t>788F</t>
  </si>
  <si>
    <t>白虎 セイハク（Ｋ）</t>
    <rPh sb="0" eb="1">
      <t>シロ</t>
    </rPh>
    <rPh sb="1" eb="2">
      <t>トラ</t>
    </rPh>
    <phoneticPr fontId="1"/>
  </si>
  <si>
    <t>7890</t>
  </si>
  <si>
    <t>青龍 トウセイ（Ｋ）</t>
    <rPh sb="0" eb="2">
      <t>セイリュウ</t>
    </rPh>
    <phoneticPr fontId="1"/>
  </si>
  <si>
    <t>7891</t>
  </si>
  <si>
    <t>伊達 政宗（Ｋ）</t>
    <rPh sb="0" eb="2">
      <t>ダテ</t>
    </rPh>
    <rPh sb="3" eb="5">
      <t>マサムネ</t>
    </rPh>
    <phoneticPr fontId="1"/>
  </si>
  <si>
    <t>7892</t>
  </si>
  <si>
    <t>上杉 謙信（Ｋ）</t>
    <rPh sb="0" eb="2">
      <t>ウエスギ</t>
    </rPh>
    <rPh sb="3" eb="5">
      <t>ケンシン</t>
    </rPh>
    <phoneticPr fontId="1"/>
  </si>
  <si>
    <t>7893</t>
  </si>
  <si>
    <t>武田 信玄（Ｋ）</t>
    <rPh sb="0" eb="2">
      <t>タケダ</t>
    </rPh>
    <rPh sb="3" eb="5">
      <t>シンゲン</t>
    </rPh>
    <phoneticPr fontId="1"/>
  </si>
  <si>
    <t>7894</t>
  </si>
  <si>
    <t>徳川 家康（Ｋ）</t>
    <rPh sb="0" eb="2">
      <t>トクガワ</t>
    </rPh>
    <rPh sb="3" eb="5">
      <t>イエヤス</t>
    </rPh>
    <phoneticPr fontId="1"/>
  </si>
  <si>
    <t>7895</t>
  </si>
  <si>
    <t>織田 信長（Ｋ）</t>
    <rPh sb="0" eb="2">
      <t>オダ</t>
    </rPh>
    <rPh sb="3" eb="5">
      <t>ノブナガ</t>
    </rPh>
    <phoneticPr fontId="1"/>
  </si>
  <si>
    <t>7896</t>
  </si>
  <si>
    <t>豊臣 秀吉（Ｋ）</t>
    <rPh sb="0" eb="2">
      <t>トヨトミ</t>
    </rPh>
    <rPh sb="3" eb="5">
      <t>ヒデヨシ</t>
    </rPh>
    <phoneticPr fontId="1"/>
  </si>
  <si>
    <t>7897</t>
  </si>
  <si>
    <t>毛利 元就（Ｋ）</t>
    <rPh sb="0" eb="2">
      <t>モウリ</t>
    </rPh>
    <rPh sb="3" eb="5">
      <t>モトナリ</t>
    </rPh>
    <phoneticPr fontId="1"/>
  </si>
  <si>
    <t>7898</t>
  </si>
  <si>
    <t>長宗我部 元親（Ｋ）</t>
    <rPh sb="0" eb="4">
      <t>チョウソカベ</t>
    </rPh>
    <rPh sb="5" eb="7">
      <t>モトチカ</t>
    </rPh>
    <phoneticPr fontId="1"/>
  </si>
  <si>
    <t>7899</t>
  </si>
  <si>
    <t>島津 義弘（Ｋ）</t>
    <rPh sb="0" eb="2">
      <t>シマヅ</t>
    </rPh>
    <rPh sb="3" eb="5">
      <t>ヨシヒロ</t>
    </rPh>
    <phoneticPr fontId="1"/>
  </si>
  <si>
    <t>789A</t>
    <phoneticPr fontId="1"/>
  </si>
  <si>
    <t>明智 光秀（Ｋ）</t>
    <rPh sb="0" eb="2">
      <t>アケチ</t>
    </rPh>
    <rPh sb="3" eb="5">
      <t>ミツヒデ</t>
    </rPh>
    <phoneticPr fontId="1"/>
  </si>
  <si>
    <t>789B</t>
    <phoneticPr fontId="1"/>
  </si>
  <si>
    <t>石田 光成（Ｋ）</t>
    <rPh sb="0" eb="2">
      <t>イシダ</t>
    </rPh>
    <rPh sb="3" eb="5">
      <t>ミツナリ</t>
    </rPh>
    <phoneticPr fontId="1"/>
  </si>
  <si>
    <t>789C</t>
    <phoneticPr fontId="1"/>
  </si>
  <si>
    <t>真田 幸村（Ｋ）</t>
    <rPh sb="0" eb="2">
      <t>サナダ</t>
    </rPh>
    <rPh sb="3" eb="5">
      <t>ユキムラ</t>
    </rPh>
    <phoneticPr fontId="1"/>
  </si>
  <si>
    <t>789D</t>
    <phoneticPr fontId="1"/>
  </si>
  <si>
    <t>本多 忠勝（Ｋ）</t>
    <rPh sb="0" eb="2">
      <t>ホンダ</t>
    </rPh>
    <rPh sb="3" eb="5">
      <t>タダカツ</t>
    </rPh>
    <phoneticPr fontId="1"/>
  </si>
  <si>
    <t>789E</t>
    <phoneticPr fontId="1"/>
  </si>
  <si>
    <t>片倉 小十郎（Ｋ）</t>
    <rPh sb="0" eb="2">
      <t>カタクラ</t>
    </rPh>
    <rPh sb="3" eb="4">
      <t>コ</t>
    </rPh>
    <rPh sb="4" eb="6">
      <t>ジュウロウ</t>
    </rPh>
    <phoneticPr fontId="1"/>
  </si>
  <si>
    <t>789F</t>
    <phoneticPr fontId="1"/>
  </si>
  <si>
    <t>山本 勘助（Ｋ）</t>
    <rPh sb="0" eb="2">
      <t>ヤマモト</t>
    </rPh>
    <rPh sb="3" eb="4">
      <t>カン</t>
    </rPh>
    <rPh sb="4" eb="5">
      <t>スケ</t>
    </rPh>
    <phoneticPr fontId="1"/>
  </si>
  <si>
    <t>78A0</t>
    <phoneticPr fontId="1"/>
  </si>
  <si>
    <t>直江 兼続（Ｋ）</t>
    <rPh sb="0" eb="2">
      <t>ナオエ</t>
    </rPh>
    <rPh sb="3" eb="5">
      <t>カネツグ</t>
    </rPh>
    <phoneticPr fontId="1"/>
  </si>
  <si>
    <t>78A1</t>
    <phoneticPr fontId="1"/>
  </si>
  <si>
    <t>小早川 隆景（Ｋ）</t>
    <rPh sb="0" eb="3">
      <t>コバヤカワ</t>
    </rPh>
    <rPh sb="4" eb="6">
      <t>タカカゲ</t>
    </rPh>
    <phoneticPr fontId="1"/>
  </si>
  <si>
    <t>78A2</t>
    <phoneticPr fontId="1"/>
  </si>
  <si>
    <t>吉川 元春（Ｋ）</t>
    <rPh sb="0" eb="2">
      <t>ヨシカワ</t>
    </rPh>
    <rPh sb="3" eb="5">
      <t>モトハル</t>
    </rPh>
    <phoneticPr fontId="1"/>
  </si>
  <si>
    <t>78A3</t>
    <phoneticPr fontId="1"/>
  </si>
  <si>
    <t>島津 義久（Ｋ）</t>
    <rPh sb="0" eb="2">
      <t>シマヅ</t>
    </rPh>
    <rPh sb="3" eb="5">
      <t>ヨシヒサ</t>
    </rPh>
    <phoneticPr fontId="1"/>
  </si>
  <si>
    <t>78A4</t>
    <phoneticPr fontId="1"/>
  </si>
  <si>
    <t>前田 慶次（Ｋ）</t>
    <rPh sb="0" eb="2">
      <t>マエダ</t>
    </rPh>
    <rPh sb="3" eb="5">
      <t>ケイジ</t>
    </rPh>
    <phoneticPr fontId="1"/>
  </si>
  <si>
    <t>78A5</t>
    <phoneticPr fontId="1"/>
  </si>
  <si>
    <t>宮本 武蔵（Ｋ）</t>
    <rPh sb="0" eb="2">
      <t>ミヤモト</t>
    </rPh>
    <rPh sb="3" eb="5">
      <t>ムサシ</t>
    </rPh>
    <phoneticPr fontId="1"/>
  </si>
  <si>
    <t>78A6</t>
    <phoneticPr fontId="1"/>
  </si>
  <si>
    <t>佐々木 小次郎（Ｋ）</t>
    <rPh sb="0" eb="3">
      <t>ササキ</t>
    </rPh>
    <rPh sb="4" eb="7">
      <t>コジロウ</t>
    </rPh>
    <phoneticPr fontId="1"/>
  </si>
  <si>
    <t>78A7</t>
    <phoneticPr fontId="1"/>
  </si>
  <si>
    <t>服部 半蔵（Ｋ）</t>
    <rPh sb="0" eb="2">
      <t>ハットリ</t>
    </rPh>
    <rPh sb="3" eb="5">
      <t>ハンゾウ</t>
    </rPh>
    <phoneticPr fontId="1"/>
  </si>
  <si>
    <t>78A8</t>
    <phoneticPr fontId="1"/>
  </si>
  <si>
    <t>猿飛 佐助（Ｋ）</t>
    <rPh sb="0" eb="2">
      <t>サルトビ</t>
    </rPh>
    <rPh sb="3" eb="5">
      <t>サスケ</t>
    </rPh>
    <phoneticPr fontId="1"/>
  </si>
  <si>
    <t>78A9</t>
  </si>
  <si>
    <t>ペリー（Ｋ）</t>
    <phoneticPr fontId="1"/>
  </si>
  <si>
    <t>78AA</t>
    <phoneticPr fontId="1"/>
  </si>
  <si>
    <t>ヤーベン（Ｋ）</t>
    <phoneticPr fontId="1"/>
  </si>
  <si>
    <t>78AB</t>
    <phoneticPr fontId="1"/>
  </si>
  <si>
    <t>矢部ノ助（Ｋ）</t>
    <rPh sb="0" eb="2">
      <t>ヤベ</t>
    </rPh>
    <rPh sb="3" eb="4">
      <t>スケ</t>
    </rPh>
    <phoneticPr fontId="1"/>
  </si>
  <si>
    <t>78AC</t>
    <phoneticPr fontId="1"/>
  </si>
  <si>
    <t>ゼンザイ（Ｋ）</t>
    <phoneticPr fontId="1"/>
  </si>
  <si>
    <t>Ｊ．フィールズ</t>
  </si>
  <si>
    <t>Ｂ．バーデン</t>
  </si>
  <si>
    <t>Ｌ．ガルシア</t>
  </si>
  <si>
    <t>Ｂ．スケールズ</t>
  </si>
  <si>
    <t>李 承燁</t>
  </si>
  <si>
    <t>Ｈ．カスティーヨ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</si>
</sst>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ＭＳ ゴシック"/>
      <family val="2"/>
      <charset val="128"/>
    </font>
    <font>
      <sz val="6"/>
      <name val="ＭＳ ゴシック"/>
      <family val="2"/>
      <charset val="128"/>
    </font>
  </fonts>
  <fills count="1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5" borderId="1" xfId="0" applyFill="1" applyBorder="1">
      <alignment vertical="center"/>
    </xf>
    <xf numFmtId="49" fontId="0" fillId="0" borderId="0" xfId="0" applyNumberFormat="1">
      <alignment vertical="center"/>
    </xf>
    <xf numFmtId="49" fontId="0" fillId="6" borderId="1" xfId="0" applyNumberFormat="1" applyFill="1" applyBorder="1">
      <alignment vertical="center"/>
    </xf>
    <xf numFmtId="49" fontId="0" fillId="7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49" fontId="0" fillId="10" borderId="1" xfId="0" applyNumberFormat="1" applyFill="1" applyBorder="1">
      <alignment vertical="center"/>
    </xf>
    <xf numFmtId="0" fontId="0" fillId="10" borderId="1" xfId="0" applyFill="1" applyBorder="1">
      <alignment vertical="center"/>
    </xf>
    <xf numFmtId="49" fontId="0" fillId="11" borderId="1" xfId="0" applyNumberFormat="1" applyFill="1" applyBorder="1">
      <alignment vertical="center"/>
    </xf>
    <xf numFmtId="49" fontId="0" fillId="12" borderId="1" xfId="0" applyNumberFormat="1" applyFill="1" applyBorder="1">
      <alignment vertical="center"/>
    </xf>
    <xf numFmtId="49" fontId="0" fillId="13" borderId="1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372"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rgb="FFFFCC66"/>
        </patternFill>
      </fill>
    </dxf>
    <dxf>
      <fill>
        <patternFill>
          <bgColor rgb="FF99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CC66"/>
      <color rgb="FFFF99FF"/>
      <color rgb="FFFFCCCC"/>
      <color rgb="FFCCFFFF"/>
      <color rgb="FFCCFFCC"/>
      <color rgb="FF99CCFF"/>
      <color rgb="FF99FF66"/>
      <color rgb="FF66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8"/>
  <sheetViews>
    <sheetView tabSelected="1" topLeftCell="A127" workbookViewId="0">
      <selection activeCell="Q148" sqref="Q148"/>
    </sheetView>
  </sheetViews>
  <sheetFormatPr defaultRowHeight="11.25" x14ac:dyDescent="0.15"/>
  <cols>
    <col min="1" max="1" width="3" bestFit="1" customWidth="1"/>
    <col min="2" max="2" width="17.1640625" customWidth="1"/>
    <col min="3" max="4" width="6" bestFit="1" customWidth="1"/>
    <col min="5" max="5" width="3.33203125" customWidth="1"/>
    <col min="6" max="6" width="3" bestFit="1" customWidth="1"/>
    <col min="7" max="7" width="17" customWidth="1"/>
    <col min="8" max="9" width="6" bestFit="1" customWidth="1"/>
    <col min="10" max="10" width="3.33203125" customWidth="1"/>
    <col min="11" max="11" width="3" bestFit="1" customWidth="1"/>
    <col min="12" max="12" width="18.83203125" customWidth="1"/>
    <col min="13" max="14" width="6" bestFit="1" customWidth="1"/>
    <col min="15" max="15" width="3.33203125" customWidth="1"/>
    <col min="16" max="16" width="3" bestFit="1" customWidth="1"/>
    <col min="17" max="17" width="19.33203125" customWidth="1"/>
    <col min="18" max="19" width="6" bestFit="1" customWidth="1"/>
    <col min="20" max="21" width="3.33203125" customWidth="1"/>
    <col min="22" max="22" width="24.83203125" bestFit="1" customWidth="1"/>
    <col min="23" max="25" width="26" bestFit="1" customWidth="1"/>
  </cols>
  <sheetData>
    <row r="1" spans="1:25" x14ac:dyDescent="0.15">
      <c r="A1" s="14" t="s">
        <v>723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6"/>
      <c r="V1" s="6"/>
      <c r="W1" s="6"/>
      <c r="X1" s="6"/>
      <c r="Y1" s="6"/>
    </row>
    <row r="2" spans="1:25" x14ac:dyDescent="0.15">
      <c r="A2" s="15" t="s">
        <v>717</v>
      </c>
      <c r="B2" s="15"/>
      <c r="C2" s="15"/>
      <c r="D2" s="15"/>
      <c r="E2" s="15"/>
      <c r="F2" s="16" t="s">
        <v>720</v>
      </c>
      <c r="G2" s="16"/>
      <c r="H2" s="16"/>
      <c r="I2" s="16"/>
      <c r="J2" s="16"/>
      <c r="K2" s="13" t="s">
        <v>721</v>
      </c>
      <c r="L2" s="13"/>
      <c r="M2" s="13"/>
      <c r="N2" s="13"/>
      <c r="O2" s="13"/>
      <c r="P2" s="12" t="s">
        <v>722</v>
      </c>
      <c r="Q2" s="12"/>
      <c r="R2" s="12"/>
      <c r="S2" s="12"/>
      <c r="T2" s="12"/>
      <c r="U2" s="1"/>
      <c r="V2" s="1" t="s">
        <v>1533</v>
      </c>
      <c r="W2" s="1" t="s">
        <v>1534</v>
      </c>
      <c r="X2" s="1" t="s">
        <v>1535</v>
      </c>
      <c r="Y2" s="1" t="s">
        <v>1549</v>
      </c>
    </row>
    <row r="3" spans="1:25" x14ac:dyDescent="0.15">
      <c r="A3" s="1"/>
      <c r="B3" s="1" t="s">
        <v>716</v>
      </c>
      <c r="C3" s="1" t="s">
        <v>718</v>
      </c>
      <c r="D3" s="1" t="s">
        <v>719</v>
      </c>
      <c r="E3" s="1"/>
      <c r="F3" s="1"/>
      <c r="G3" s="1" t="s">
        <v>716</v>
      </c>
      <c r="H3" s="1" t="s">
        <v>718</v>
      </c>
      <c r="I3" s="1" t="s">
        <v>719</v>
      </c>
      <c r="J3" s="1"/>
      <c r="K3" s="1"/>
      <c r="L3" s="1" t="s">
        <v>716</v>
      </c>
      <c r="M3" s="1" t="s">
        <v>718</v>
      </c>
      <c r="N3" s="1" t="s">
        <v>719</v>
      </c>
      <c r="O3" s="1"/>
      <c r="P3" s="1"/>
      <c r="Q3" s="1" t="s">
        <v>716</v>
      </c>
      <c r="R3" s="1" t="s">
        <v>718</v>
      </c>
      <c r="S3" s="1" t="s">
        <v>719</v>
      </c>
      <c r="T3" s="1"/>
      <c r="U3" s="1"/>
      <c r="V3" s="1"/>
      <c r="W3" s="1"/>
      <c r="X3" s="1"/>
      <c r="Y3" s="1"/>
    </row>
    <row r="4" spans="1:25" x14ac:dyDescent="0.15">
      <c r="A4" s="1">
        <v>1</v>
      </c>
      <c r="B4" s="1" t="s">
        <v>29</v>
      </c>
      <c r="C4" s="1">
        <v>4</v>
      </c>
      <c r="D4" s="1"/>
      <c r="E4" s="1"/>
      <c r="F4" s="1">
        <v>1</v>
      </c>
      <c r="G4" s="1" t="s">
        <v>16</v>
      </c>
      <c r="H4" s="1">
        <v>6</v>
      </c>
      <c r="I4" s="1"/>
      <c r="J4" s="1"/>
      <c r="K4" s="1">
        <v>1</v>
      </c>
      <c r="L4" s="1" t="s">
        <v>16</v>
      </c>
      <c r="M4" s="1">
        <v>6</v>
      </c>
      <c r="N4" s="1"/>
      <c r="O4" s="1"/>
      <c r="P4" s="1">
        <v>1</v>
      </c>
      <c r="Q4" s="1" t="s">
        <v>29</v>
      </c>
      <c r="R4" s="1">
        <v>4</v>
      </c>
      <c r="S4" s="1"/>
      <c r="T4" s="1"/>
      <c r="U4" s="1"/>
      <c r="V4" s="1" t="str">
        <f>"MEMO("&amp;DEC2HEX(338500+(A4-1)*4+0)&amp;",4,"&amp;DEC2HEX(D4,2)&amp;DEC2HEX(C4,2)&amp;VLOOKUP(B4,X!$A$1:$B$808,2,0)&amp;")"</f>
        <v>MEMO(52A44,4,0004072C)</v>
      </c>
      <c r="W4" s="1" t="str">
        <f>"MEMO("&amp;DEC2HEX(338532+(F4-1)*4+0)&amp;",4,"&amp;DEC2HEX(I4,2)&amp;DEC2HEX(H4,2)&amp;VLOOKUP(G4,X!$A$1:$B$808,2,0)&amp;")"</f>
        <v>MEMO(52A64,4,00060695)</v>
      </c>
      <c r="X4" s="1" t="str">
        <f>"MEMO("&amp;DEC2HEX(339396+(K4-1)*4+0)&amp;",4,"&amp;DEC2HEX(N4,2)&amp;DEC2HEX(M4,2)&amp;VLOOKUP(L4,X!$A$1:$B$808,2,0)&amp;")"</f>
        <v>MEMO(52DC4,4,00060695)</v>
      </c>
      <c r="Y4" s="1" t="str">
        <f>"MEMO("&amp;DEC2HEX(339432+(P4-1)*4+0)&amp;",4,"&amp;DEC2HEX(S4,2)&amp;DEC2HEX(R4,2)&amp;VLOOKUP(Q4,X!$A$1:$B$808,2,0)&amp;")"</f>
        <v>MEMO(52DE8,4,0004072C)</v>
      </c>
    </row>
    <row r="5" spans="1:25" x14ac:dyDescent="0.15">
      <c r="A5" s="1">
        <v>2</v>
      </c>
      <c r="B5" s="1" t="s">
        <v>30</v>
      </c>
      <c r="C5" s="1">
        <v>5</v>
      </c>
      <c r="D5" s="1"/>
      <c r="E5" s="1"/>
      <c r="F5" s="1">
        <v>2</v>
      </c>
      <c r="G5" s="1" t="s">
        <v>29</v>
      </c>
      <c r="H5" s="1">
        <v>4</v>
      </c>
      <c r="I5" s="1"/>
      <c r="J5" s="1"/>
      <c r="K5" s="1">
        <v>2</v>
      </c>
      <c r="L5" s="1" t="s">
        <v>29</v>
      </c>
      <c r="M5" s="1">
        <v>4</v>
      </c>
      <c r="N5" s="1"/>
      <c r="O5" s="1"/>
      <c r="P5" s="1">
        <v>2</v>
      </c>
      <c r="Q5" s="1" t="s">
        <v>18</v>
      </c>
      <c r="R5" s="1">
        <v>5</v>
      </c>
      <c r="S5" s="1"/>
      <c r="T5" s="1"/>
      <c r="U5" s="1"/>
      <c r="V5" s="1" t="str">
        <f>"MEMO("&amp;DEC2HEX(338500+(A5-1)*4+0)&amp;",4,"&amp;DEC2HEX(D5,2)&amp;DEC2HEX(C5,2)&amp;VLOOKUP(B5,X!$A$1:$B$808,2,0)&amp;")"</f>
        <v>MEMO(52A48,4,000501E4)</v>
      </c>
      <c r="W5" s="1" t="str">
        <f>"MEMO("&amp;DEC2HEX(338532+(F5-1)*4+0)&amp;",4,"&amp;DEC2HEX(I5,2)&amp;DEC2HEX(H5,2)&amp;VLOOKUP(G5,X!$A$1:$B$808,2,0)&amp;")"</f>
        <v>MEMO(52A68,4,0004072C)</v>
      </c>
      <c r="X5" s="1" t="str">
        <f>"MEMO("&amp;DEC2HEX(339396+(K5-1)*4+0)&amp;",4,"&amp;DEC2HEX(N5,2)&amp;DEC2HEX(M5,2)&amp;VLOOKUP(L5,X!$A$1:$B$808,2,0)&amp;")"</f>
        <v>MEMO(52DC8,4,0004072C)</v>
      </c>
      <c r="Y5" s="1" t="str">
        <f>"MEMO("&amp;DEC2HEX(339432+(P5-1)*4+0)&amp;",4,"&amp;DEC2HEX(S5,2)&amp;DEC2HEX(R5,2)&amp;VLOOKUP(Q5,X!$A$1:$B$808,2,0)&amp;")"</f>
        <v>MEMO(52DEC,4,000506BF)</v>
      </c>
    </row>
    <row r="6" spans="1:25" x14ac:dyDescent="0.15">
      <c r="A6" s="1">
        <v>3</v>
      </c>
      <c r="B6" s="1" t="s">
        <v>23</v>
      </c>
      <c r="C6" s="1">
        <v>8</v>
      </c>
      <c r="D6" s="1"/>
      <c r="E6" s="1"/>
      <c r="F6" s="1">
        <v>3</v>
      </c>
      <c r="G6" s="1" t="s">
        <v>23</v>
      </c>
      <c r="H6" s="1">
        <v>9</v>
      </c>
      <c r="I6" s="1"/>
      <c r="J6" s="1"/>
      <c r="K6" s="1">
        <v>3</v>
      </c>
      <c r="L6" s="1" t="s">
        <v>23</v>
      </c>
      <c r="M6" s="1">
        <v>8</v>
      </c>
      <c r="N6" s="1"/>
      <c r="O6" s="1"/>
      <c r="P6" s="1">
        <v>3</v>
      </c>
      <c r="Q6" s="1" t="s">
        <v>23</v>
      </c>
      <c r="R6" s="1">
        <v>8</v>
      </c>
      <c r="S6" s="1"/>
      <c r="T6" s="1"/>
      <c r="U6" s="1"/>
      <c r="V6" s="1" t="str">
        <f>"MEMO("&amp;DEC2HEX(338500+(A6-1)*4+0)&amp;",4,"&amp;DEC2HEX(D6,2)&amp;DEC2HEX(C6,2)&amp;VLOOKUP(B6,X!$A$1:$B$808,2,0)&amp;")"</f>
        <v>MEMO(52A4C,4,00080DBE)</v>
      </c>
      <c r="W6" s="1" t="str">
        <f>"MEMO("&amp;DEC2HEX(338532+(F6-1)*4+0)&amp;",4,"&amp;DEC2HEX(I6,2)&amp;DEC2HEX(H6,2)&amp;VLOOKUP(G6,X!$A$1:$B$808,2,0)&amp;")"</f>
        <v>MEMO(52A6C,4,00090DBE)</v>
      </c>
      <c r="X6" s="1" t="str">
        <f>"MEMO("&amp;DEC2HEX(339396+(K6-1)*4+0)&amp;",4,"&amp;DEC2HEX(N6,2)&amp;DEC2HEX(M6,2)&amp;VLOOKUP(L6,X!$A$1:$B$808,2,0)&amp;")"</f>
        <v>MEMO(52DCC,4,00080DBE)</v>
      </c>
      <c r="Y6" s="1" t="str">
        <f>"MEMO("&amp;DEC2HEX(339432+(P6-1)*4+0)&amp;",4,"&amp;DEC2HEX(S6,2)&amp;DEC2HEX(R6,2)&amp;VLOOKUP(Q6,X!$A$1:$B$808,2,0)&amp;")"</f>
        <v>MEMO(52DF0,4,00080DBE)</v>
      </c>
    </row>
    <row r="7" spans="1:25" x14ac:dyDescent="0.15">
      <c r="A7" s="1">
        <v>4</v>
      </c>
      <c r="B7" s="1" t="s">
        <v>22</v>
      </c>
      <c r="C7" s="1">
        <v>7</v>
      </c>
      <c r="D7" s="1"/>
      <c r="E7" s="1"/>
      <c r="F7" s="1">
        <v>4</v>
      </c>
      <c r="G7" s="1" t="s">
        <v>12</v>
      </c>
      <c r="H7" s="1">
        <v>2</v>
      </c>
      <c r="I7" s="1"/>
      <c r="J7" s="1"/>
      <c r="K7" s="1">
        <v>4</v>
      </c>
      <c r="L7" s="1" t="s">
        <v>22</v>
      </c>
      <c r="M7" s="1">
        <v>10</v>
      </c>
      <c r="N7" s="1"/>
      <c r="O7" s="1"/>
      <c r="P7" s="1">
        <v>4</v>
      </c>
      <c r="Q7" s="1" t="s">
        <v>22</v>
      </c>
      <c r="R7" s="1">
        <v>10</v>
      </c>
      <c r="S7" s="1"/>
      <c r="T7" s="1"/>
      <c r="U7" s="1"/>
      <c r="V7" s="1" t="str">
        <f>"MEMO("&amp;DEC2HEX(338500+(A7-1)*4+0)&amp;",4,"&amp;DEC2HEX(D7,2)&amp;DEC2HEX(C7,2)&amp;VLOOKUP(B7,X!$A$1:$B$808,2,0)&amp;")"</f>
        <v>MEMO(52A50,4,000702D7)</v>
      </c>
      <c r="W7" s="1" t="str">
        <f>"MEMO("&amp;DEC2HEX(338532+(F7-1)*4+0)&amp;",4,"&amp;DEC2HEX(I7,2)&amp;DEC2HEX(H7,2)&amp;VLOOKUP(G7,X!$A$1:$B$808,2,0)&amp;")"</f>
        <v>MEMO(52A70,4,0002029A)</v>
      </c>
      <c r="X7" s="1" t="str">
        <f>"MEMO("&amp;DEC2HEX(339396+(K7-1)*4+0)&amp;",4,"&amp;DEC2HEX(N7,2)&amp;DEC2HEX(M7,2)&amp;VLOOKUP(L7,X!$A$1:$B$808,2,0)&amp;")"</f>
        <v>MEMO(52DD0,4,000A02D7)</v>
      </c>
      <c r="Y7" s="1" t="str">
        <f>"MEMO("&amp;DEC2HEX(339432+(P7-1)*4+0)&amp;",4,"&amp;DEC2HEX(S7,2)&amp;DEC2HEX(R7,2)&amp;VLOOKUP(Q7,X!$A$1:$B$808,2,0)&amp;")"</f>
        <v>MEMO(52DF4,4,000A02D7)</v>
      </c>
    </row>
    <row r="8" spans="1:25" x14ac:dyDescent="0.15">
      <c r="A8" s="1">
        <v>5</v>
      </c>
      <c r="B8" s="1" t="s">
        <v>19</v>
      </c>
      <c r="C8" s="1">
        <v>9</v>
      </c>
      <c r="D8" s="1"/>
      <c r="E8" s="1"/>
      <c r="F8" s="1">
        <v>5</v>
      </c>
      <c r="G8" s="1" t="s">
        <v>2159</v>
      </c>
      <c r="H8" s="1">
        <v>3</v>
      </c>
      <c r="I8" s="1"/>
      <c r="J8" s="1"/>
      <c r="K8" s="1">
        <v>5</v>
      </c>
      <c r="L8" s="1" t="s">
        <v>19</v>
      </c>
      <c r="M8" s="1">
        <v>9</v>
      </c>
      <c r="N8" s="1"/>
      <c r="O8" s="1"/>
      <c r="P8" s="1">
        <v>5</v>
      </c>
      <c r="Q8" s="1" t="s">
        <v>19</v>
      </c>
      <c r="R8" s="1">
        <v>9</v>
      </c>
      <c r="S8" s="1"/>
      <c r="T8" s="1"/>
      <c r="U8" s="1"/>
      <c r="V8" s="1" t="str">
        <f>"MEMO("&amp;DEC2HEX(338500+(A8-1)*4+0)&amp;",4,"&amp;DEC2HEX(D8,2)&amp;DEC2HEX(C8,2)&amp;VLOOKUP(B8,X!$A$1:$B$808,2,0)&amp;")"</f>
        <v>MEMO(52A54,4,000901D7)</v>
      </c>
      <c r="W8" s="1" t="str">
        <f>"MEMO("&amp;DEC2HEX(338532+(F8-1)*4+0)&amp;",4,"&amp;DEC2HEX(I8,2)&amp;DEC2HEX(H8,2)&amp;VLOOKUP(G8,X!$A$1:$B$808,2,0)&amp;")"</f>
        <v>MEMO(52A74,4,00030E99)</v>
      </c>
      <c r="X8" s="1" t="str">
        <f>"MEMO("&amp;DEC2HEX(339396+(K8-1)*4+0)&amp;",4,"&amp;DEC2HEX(N8,2)&amp;DEC2HEX(M8,2)&amp;VLOOKUP(L8,X!$A$1:$B$808,2,0)&amp;")"</f>
        <v>MEMO(52DD4,4,000901D7)</v>
      </c>
      <c r="Y8" s="1" t="str">
        <f>"MEMO("&amp;DEC2HEX(339432+(P8-1)*4+0)&amp;",4,"&amp;DEC2HEX(S8,2)&amp;DEC2HEX(R8,2)&amp;VLOOKUP(Q8,X!$A$1:$B$808,2,0)&amp;")"</f>
        <v>MEMO(52DF8,4,000901D7)</v>
      </c>
    </row>
    <row r="9" spans="1:25" x14ac:dyDescent="0.15">
      <c r="A9" s="1">
        <v>6</v>
      </c>
      <c r="B9" s="1" t="s">
        <v>16</v>
      </c>
      <c r="C9" s="1">
        <v>6</v>
      </c>
      <c r="D9" s="1"/>
      <c r="E9" s="1"/>
      <c r="F9" s="1">
        <v>6</v>
      </c>
      <c r="G9" s="1" t="s">
        <v>19</v>
      </c>
      <c r="H9" s="1">
        <v>7</v>
      </c>
      <c r="I9" s="1"/>
      <c r="J9" s="1"/>
      <c r="K9" s="1">
        <v>6</v>
      </c>
      <c r="L9" s="1" t="s">
        <v>2159</v>
      </c>
      <c r="M9" s="1">
        <v>3</v>
      </c>
      <c r="N9" s="1"/>
      <c r="O9" s="1"/>
      <c r="P9" s="1">
        <v>6</v>
      </c>
      <c r="Q9" s="1" t="s">
        <v>16</v>
      </c>
      <c r="R9" s="1">
        <v>6</v>
      </c>
      <c r="S9" s="1"/>
      <c r="T9" s="1"/>
      <c r="U9" s="1"/>
      <c r="V9" s="1" t="str">
        <f>"MEMO("&amp;DEC2HEX(338500+(A9-1)*4+0)&amp;",4,"&amp;DEC2HEX(D9,2)&amp;DEC2HEX(C9,2)&amp;VLOOKUP(B9,X!$A$1:$B$808,2,0)&amp;")"</f>
        <v>MEMO(52A58,4,00060695)</v>
      </c>
      <c r="W9" s="1" t="str">
        <f>"MEMO("&amp;DEC2HEX(338532+(F9-1)*4+0)&amp;",4,"&amp;DEC2HEX(I9,2)&amp;DEC2HEX(H9,2)&amp;VLOOKUP(G9,X!$A$1:$B$808,2,0)&amp;")"</f>
        <v>MEMO(52A78,4,000701D7)</v>
      </c>
      <c r="X9" s="1" t="str">
        <f>"MEMO("&amp;DEC2HEX(339396+(K9-1)*4+0)&amp;",4,"&amp;DEC2HEX(N9,2)&amp;DEC2HEX(M9,2)&amp;VLOOKUP(L9,X!$A$1:$B$808,2,0)&amp;")"</f>
        <v>MEMO(52DD8,4,00030E99)</v>
      </c>
      <c r="Y9" s="1" t="str">
        <f>"MEMO("&amp;DEC2HEX(339432+(P9-1)*4+0)&amp;",4,"&amp;DEC2HEX(S9,2)&amp;DEC2HEX(R9,2)&amp;VLOOKUP(Q9,X!$A$1:$B$808,2,0)&amp;")"</f>
        <v>MEMO(52DFC,4,00060695)</v>
      </c>
    </row>
    <row r="10" spans="1:25" x14ac:dyDescent="0.15">
      <c r="A10" s="1">
        <v>7</v>
      </c>
      <c r="B10" s="1" t="s">
        <v>12</v>
      </c>
      <c r="C10" s="1">
        <v>2</v>
      </c>
      <c r="D10" s="1"/>
      <c r="E10" s="1"/>
      <c r="F10" s="1">
        <v>7</v>
      </c>
      <c r="G10" s="1" t="s">
        <v>30</v>
      </c>
      <c r="H10" s="1">
        <v>5</v>
      </c>
      <c r="I10" s="1"/>
      <c r="J10" s="1"/>
      <c r="K10" s="1">
        <v>7</v>
      </c>
      <c r="L10" s="1" t="s">
        <v>12</v>
      </c>
      <c r="M10" s="1">
        <v>2</v>
      </c>
      <c r="N10" s="1"/>
      <c r="O10" s="1"/>
      <c r="P10" s="1">
        <v>7</v>
      </c>
      <c r="Q10" s="1" t="s">
        <v>12</v>
      </c>
      <c r="R10" s="1">
        <v>2</v>
      </c>
      <c r="S10" s="1"/>
      <c r="T10" s="1"/>
      <c r="U10" s="1"/>
      <c r="V10" s="1" t="str">
        <f>"MEMO("&amp;DEC2HEX(338500+(A10-1)*4+0)&amp;",4,"&amp;DEC2HEX(D10,2)&amp;DEC2HEX(C10,2)&amp;VLOOKUP(B10,X!$A$1:$B$808,2,0)&amp;")"</f>
        <v>MEMO(52A5C,4,0002029A)</v>
      </c>
      <c r="W10" s="1" t="str">
        <f>"MEMO("&amp;DEC2HEX(338532+(F10-1)*4+0)&amp;",4,"&amp;DEC2HEX(I10,2)&amp;DEC2HEX(H10,2)&amp;VLOOKUP(G10,X!$A$1:$B$808,2,0)&amp;")"</f>
        <v>MEMO(52A7C,4,000501E4)</v>
      </c>
      <c r="X10" s="1" t="str">
        <f>"MEMO("&amp;DEC2HEX(339396+(K10-1)*4+0)&amp;",4,"&amp;DEC2HEX(N10,2)&amp;DEC2HEX(M10,2)&amp;VLOOKUP(L10,X!$A$1:$B$808,2,0)&amp;")"</f>
        <v>MEMO(52DDC,4,0002029A)</v>
      </c>
      <c r="Y10" s="1" t="str">
        <f>"MEMO("&amp;DEC2HEX(339432+(P10-1)*4+0)&amp;",4,"&amp;DEC2HEX(S10,2)&amp;DEC2HEX(R10,2)&amp;VLOOKUP(Q10,X!$A$1:$B$808,2,0)&amp;")"</f>
        <v>MEMO(52E00,4,0002029A)</v>
      </c>
    </row>
    <row r="11" spans="1:25" x14ac:dyDescent="0.15">
      <c r="A11" s="1">
        <v>8</v>
      </c>
      <c r="B11" s="1" t="s">
        <v>20</v>
      </c>
      <c r="C11" s="1">
        <v>3</v>
      </c>
      <c r="D11" s="1"/>
      <c r="E11" s="1"/>
      <c r="F11" s="1">
        <v>8</v>
      </c>
      <c r="G11" s="1" t="s">
        <v>682</v>
      </c>
      <c r="H11" s="1">
        <v>8</v>
      </c>
      <c r="I11" s="1"/>
      <c r="J11" s="1"/>
      <c r="K11" s="1">
        <v>8</v>
      </c>
      <c r="L11" s="1" t="s">
        <v>20</v>
      </c>
      <c r="M11" s="1">
        <v>7</v>
      </c>
      <c r="N11" s="1"/>
      <c r="O11" s="1"/>
      <c r="P11" s="1">
        <v>8</v>
      </c>
      <c r="Q11" s="1" t="s">
        <v>20</v>
      </c>
      <c r="R11" s="1">
        <v>3</v>
      </c>
      <c r="S11" s="1"/>
      <c r="T11" s="1"/>
      <c r="U11" s="1"/>
      <c r="V11" s="1" t="str">
        <f>"MEMO("&amp;DEC2HEX(338500+(A11-1)*4+0)&amp;",4,"&amp;DEC2HEX(D11,2)&amp;DEC2HEX(C11,2)&amp;VLOOKUP(B11,X!$A$1:$B$808,2,0)&amp;")"</f>
        <v>MEMO(52A60,4,00030599)</v>
      </c>
      <c r="W11" s="1" t="str">
        <f>"MEMO("&amp;DEC2HEX(338532+(F11-1)*4+0)&amp;",4,"&amp;DEC2HEX(I11,2)&amp;DEC2HEX(H11,2)&amp;VLOOKUP(G11,X!$A$1:$B$808,2,0)&amp;")"</f>
        <v>MEMO(52A80,4,000809D9)</v>
      </c>
      <c r="X11" s="1" t="str">
        <f>"MEMO("&amp;DEC2HEX(339396+(K11-1)*4+0)&amp;",4,"&amp;DEC2HEX(N11,2)&amp;DEC2HEX(M11,2)&amp;VLOOKUP(L11,X!$A$1:$B$808,2,0)&amp;")"</f>
        <v>MEMO(52DE0,4,00070599)</v>
      </c>
      <c r="Y11" s="1" t="str">
        <f>"MEMO("&amp;DEC2HEX(339432+(P11-1)*4+0)&amp;",4,"&amp;DEC2HEX(S11,2)&amp;DEC2HEX(R11,2)&amp;VLOOKUP(Q11,X!$A$1:$B$808,2,0)&amp;")"</f>
        <v>MEMO(52E04,4,00030599)</v>
      </c>
    </row>
    <row r="12" spans="1:25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1">
        <v>9</v>
      </c>
      <c r="L12" s="1" t="s">
        <v>30</v>
      </c>
      <c r="M12" s="1">
        <v>5</v>
      </c>
      <c r="N12" s="1"/>
      <c r="O12" s="1"/>
      <c r="P12" s="1">
        <v>9</v>
      </c>
      <c r="Q12" s="1" t="s">
        <v>26</v>
      </c>
      <c r="R12" s="1">
        <v>7</v>
      </c>
      <c r="S12" s="1"/>
      <c r="T12" s="1"/>
      <c r="U12" s="1"/>
      <c r="V12" s="1"/>
      <c r="W12" s="1"/>
      <c r="X12" s="1" t="str">
        <f>"MEMO("&amp;DEC2HEX(339396+(K12-1)*4+0)&amp;",4,"&amp;DEC2HEX(N12,2)&amp;DEC2HEX(M12,2)&amp;VLOOKUP(L12,X!$A$1:$B$808,2,0)&amp;")"</f>
        <v>MEMO(52DE4,4,000501E4)</v>
      </c>
      <c r="Y12" s="1" t="str">
        <f>"MEMO("&amp;DEC2HEX(339432+(P12-1)*4+0)&amp;",4,"&amp;DEC2HEX(S12,2)&amp;DEC2HEX(R12,2)&amp;VLOOKUP(Q12,X!$A$1:$B$808,2,0)&amp;")"</f>
        <v>MEMO(52E08,4,00070464)</v>
      </c>
    </row>
    <row r="13" spans="1:25" x14ac:dyDescent="0.15">
      <c r="A13" s="14" t="s">
        <v>1536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6"/>
      <c r="V13" s="6"/>
      <c r="W13" s="6"/>
      <c r="X13" s="6"/>
      <c r="Y13" s="6"/>
    </row>
    <row r="14" spans="1:25" x14ac:dyDescent="0.15">
      <c r="A14" s="15" t="s">
        <v>717</v>
      </c>
      <c r="B14" s="15"/>
      <c r="C14" s="15"/>
      <c r="D14" s="15"/>
      <c r="E14" s="15"/>
      <c r="F14" s="16" t="s">
        <v>720</v>
      </c>
      <c r="G14" s="16"/>
      <c r="H14" s="16"/>
      <c r="I14" s="16"/>
      <c r="J14" s="16"/>
      <c r="K14" s="13" t="s">
        <v>721</v>
      </c>
      <c r="L14" s="13"/>
      <c r="M14" s="13"/>
      <c r="N14" s="13"/>
      <c r="O14" s="13"/>
      <c r="P14" s="12" t="s">
        <v>722</v>
      </c>
      <c r="Q14" s="12"/>
      <c r="R14" s="12"/>
      <c r="S14" s="12"/>
      <c r="T14" s="12"/>
      <c r="U14" s="1"/>
      <c r="V14" s="1" t="s">
        <v>1533</v>
      </c>
      <c r="W14" s="1" t="s">
        <v>1534</v>
      </c>
      <c r="X14" s="1" t="s">
        <v>1535</v>
      </c>
      <c r="Y14" s="1" t="s">
        <v>1549</v>
      </c>
    </row>
    <row r="15" spans="1:25" x14ac:dyDescent="0.15">
      <c r="A15" s="1"/>
      <c r="B15" s="1" t="s">
        <v>716</v>
      </c>
      <c r="C15" s="1" t="s">
        <v>718</v>
      </c>
      <c r="D15" s="1" t="s">
        <v>719</v>
      </c>
      <c r="E15" s="1"/>
      <c r="F15" s="1"/>
      <c r="G15" s="1" t="s">
        <v>716</v>
      </c>
      <c r="H15" s="1" t="s">
        <v>718</v>
      </c>
      <c r="I15" s="1" t="s">
        <v>719</v>
      </c>
      <c r="J15" s="1"/>
      <c r="K15" s="1"/>
      <c r="L15" s="1" t="s">
        <v>716</v>
      </c>
      <c r="M15" s="1" t="s">
        <v>718</v>
      </c>
      <c r="N15" s="1" t="s">
        <v>719</v>
      </c>
      <c r="O15" s="1"/>
      <c r="P15" s="1"/>
      <c r="Q15" s="1" t="s">
        <v>716</v>
      </c>
      <c r="R15" s="1" t="s">
        <v>718</v>
      </c>
      <c r="S15" s="1" t="s">
        <v>719</v>
      </c>
      <c r="T15" s="1"/>
      <c r="U15" s="1"/>
      <c r="V15" s="1"/>
      <c r="W15" s="1"/>
      <c r="X15" s="1"/>
      <c r="Y15" s="1"/>
    </row>
    <row r="16" spans="1:25" x14ac:dyDescent="0.15">
      <c r="A16" s="1">
        <v>1</v>
      </c>
      <c r="B16" s="1" t="s">
        <v>54</v>
      </c>
      <c r="C16" s="1">
        <v>6</v>
      </c>
      <c r="D16" s="1"/>
      <c r="E16" s="1"/>
      <c r="F16" s="1">
        <v>1</v>
      </c>
      <c r="G16" s="1" t="s">
        <v>54</v>
      </c>
      <c r="H16" s="1">
        <v>6</v>
      </c>
      <c r="I16" s="1"/>
      <c r="J16" s="1"/>
      <c r="K16" s="1">
        <v>1</v>
      </c>
      <c r="L16" s="1" t="s">
        <v>54</v>
      </c>
      <c r="M16" s="1">
        <v>6</v>
      </c>
      <c r="N16" s="1"/>
      <c r="O16" s="1"/>
      <c r="P16" s="1">
        <v>1</v>
      </c>
      <c r="Q16" s="1" t="s">
        <v>54</v>
      </c>
      <c r="R16" s="1">
        <v>6</v>
      </c>
      <c r="S16" s="1"/>
      <c r="T16" s="1"/>
      <c r="U16" s="1"/>
      <c r="V16" s="1" t="str">
        <f>"MEMO("&amp;DEC2HEX(338500+(A16-1)*4+64)&amp;",4,"&amp;DEC2HEX(D16,2)&amp;DEC2HEX(C16,2)&amp;VLOOKUP(B16,X!$A$1:$B$808,2,0)&amp;")"</f>
        <v>MEMO(52A84,4,00060159)</v>
      </c>
      <c r="W16" s="1" t="str">
        <f>"MEMO("&amp;DEC2HEX(338532+(F16-1)*4+64)&amp;",4,"&amp;DEC2HEX(I16,2)&amp;DEC2HEX(H16,2)&amp;VLOOKUP(G16,X!$A$1:$B$808,2,0)&amp;")"</f>
        <v>MEMO(52AA4,4,00060159)</v>
      </c>
      <c r="X16" s="1" t="str">
        <f>"MEMO("&amp;DEC2HEX(339396+(K16-1)*4+72)&amp;",4,"&amp;DEC2HEX(N16,2)&amp;DEC2HEX(M16,2)&amp;VLOOKUP(L16,X!$A$1:$B$808,2,0)&amp;")"</f>
        <v>MEMO(52E0C,4,00060159)</v>
      </c>
      <c r="Y16" s="1" t="str">
        <f>"MEMO("&amp;DEC2HEX(339432+(P16-1)*4+72)&amp;",4,"&amp;DEC2HEX(S16,2)&amp;DEC2HEX(R16,2)&amp;VLOOKUP(Q16,X!$A$1:$B$808,2,0)&amp;")"</f>
        <v>MEMO(52E30,4,00060159)</v>
      </c>
    </row>
    <row r="17" spans="1:25" x14ac:dyDescent="0.15">
      <c r="A17" s="1">
        <v>2</v>
      </c>
      <c r="B17" s="1" t="s">
        <v>52</v>
      </c>
      <c r="C17" s="1">
        <v>4</v>
      </c>
      <c r="D17" s="1"/>
      <c r="E17" s="1"/>
      <c r="F17" s="1">
        <v>2</v>
      </c>
      <c r="G17" s="1" t="s">
        <v>52</v>
      </c>
      <c r="H17" s="1">
        <v>4</v>
      </c>
      <c r="I17" s="1"/>
      <c r="J17" s="1"/>
      <c r="K17" s="1">
        <v>2</v>
      </c>
      <c r="L17" s="1" t="s">
        <v>60</v>
      </c>
      <c r="M17" s="1">
        <v>8</v>
      </c>
      <c r="N17" s="1"/>
      <c r="O17" s="1"/>
      <c r="P17" s="1">
        <v>2</v>
      </c>
      <c r="Q17" s="1" t="s">
        <v>60</v>
      </c>
      <c r="R17" s="1">
        <v>8</v>
      </c>
      <c r="S17" s="1"/>
      <c r="T17" s="1"/>
      <c r="U17" s="1"/>
      <c r="V17" s="1" t="str">
        <f>"MEMO("&amp;DEC2HEX(338500+(A17-1)*4+64)&amp;",4,"&amp;DEC2HEX(D17,2)&amp;DEC2HEX(C17,2)&amp;VLOOKUP(B17,X!$A$1:$B$808,2,0)&amp;")"</f>
        <v>MEMO(52A88,4,000401C5)</v>
      </c>
      <c r="W17" s="1" t="str">
        <f>"MEMO("&amp;DEC2HEX(338532+(F17-1)*4+64)&amp;",4,"&amp;DEC2HEX(I17,2)&amp;DEC2HEX(H17,2)&amp;VLOOKUP(G17,X!$A$1:$B$808,2,0)&amp;")"</f>
        <v>MEMO(52AA8,4,000401C5)</v>
      </c>
      <c r="X17" s="1" t="str">
        <f>"MEMO("&amp;DEC2HEX(339396+(K17-1)*4+72)&amp;",4,"&amp;DEC2HEX(N17,2)&amp;DEC2HEX(M17,2)&amp;VLOOKUP(L17,X!$A$1:$B$808,2,0)&amp;")"</f>
        <v>MEMO(52E10,4,00080DBA)</v>
      </c>
      <c r="Y17" s="1" t="str">
        <f>"MEMO("&amp;DEC2HEX(339432+(P17-1)*4+72)&amp;",4,"&amp;DEC2HEX(S17,2)&amp;DEC2HEX(R17,2)&amp;VLOOKUP(Q17,X!$A$1:$B$808,2,0)&amp;")"</f>
        <v>MEMO(52E34,4,00080DBA)</v>
      </c>
    </row>
    <row r="18" spans="1:25" x14ac:dyDescent="0.15">
      <c r="A18" s="1">
        <v>3</v>
      </c>
      <c r="B18" s="1" t="s">
        <v>53</v>
      </c>
      <c r="C18" s="1">
        <v>5</v>
      </c>
      <c r="D18" s="1"/>
      <c r="E18" s="1"/>
      <c r="F18" s="1">
        <v>3</v>
      </c>
      <c r="G18" s="1" t="s">
        <v>53</v>
      </c>
      <c r="H18" s="1">
        <v>5</v>
      </c>
      <c r="I18" s="1"/>
      <c r="J18" s="1"/>
      <c r="K18" s="1">
        <v>3</v>
      </c>
      <c r="L18" s="1" t="s">
        <v>53</v>
      </c>
      <c r="M18" s="1">
        <v>5</v>
      </c>
      <c r="N18" s="1"/>
      <c r="O18" s="1"/>
      <c r="P18" s="1">
        <v>3</v>
      </c>
      <c r="Q18" s="1" t="s">
        <v>53</v>
      </c>
      <c r="R18" s="1">
        <v>5</v>
      </c>
      <c r="S18" s="1"/>
      <c r="T18" s="1"/>
      <c r="U18" s="1"/>
      <c r="V18" s="1" t="str">
        <f>"MEMO("&amp;DEC2HEX(338500+(A18-1)*4+64)&amp;",4,"&amp;DEC2HEX(D18,2)&amp;DEC2HEX(C18,2)&amp;VLOOKUP(B18,X!$A$1:$B$808,2,0)&amp;")"</f>
        <v>MEMO(52A8C,4,000501B9)</v>
      </c>
      <c r="W18" s="1" t="str">
        <f>"MEMO("&amp;DEC2HEX(338532+(F18-1)*4+64)&amp;",4,"&amp;DEC2HEX(I18,2)&amp;DEC2HEX(H18,2)&amp;VLOOKUP(G18,X!$A$1:$B$808,2,0)&amp;")"</f>
        <v>MEMO(52AAC,4,000501B9)</v>
      </c>
      <c r="X18" s="1" t="str">
        <f>"MEMO("&amp;DEC2HEX(339396+(K18-1)*4+72)&amp;",4,"&amp;DEC2HEX(N18,2)&amp;DEC2HEX(M18,2)&amp;VLOOKUP(L18,X!$A$1:$B$808,2,0)&amp;")"</f>
        <v>MEMO(52E14,4,000501B9)</v>
      </c>
      <c r="Y18" s="1" t="str">
        <f>"MEMO("&amp;DEC2HEX(339432+(P18-1)*4+72)&amp;",4,"&amp;DEC2HEX(S18,2)&amp;DEC2HEX(R18,2)&amp;VLOOKUP(Q18,X!$A$1:$B$808,2,0)&amp;")"</f>
        <v>MEMO(52E38,4,000501B9)</v>
      </c>
    </row>
    <row r="19" spans="1:25" x14ac:dyDescent="0.15">
      <c r="A19" s="1">
        <v>4</v>
      </c>
      <c r="B19" s="1" t="s">
        <v>51</v>
      </c>
      <c r="C19" s="1">
        <v>3</v>
      </c>
      <c r="D19" s="1"/>
      <c r="E19" s="1"/>
      <c r="F19" s="1">
        <v>4</v>
      </c>
      <c r="G19" s="1" t="s">
        <v>51</v>
      </c>
      <c r="H19" s="1">
        <v>3</v>
      </c>
      <c r="I19" s="1"/>
      <c r="J19" s="1"/>
      <c r="K19" s="1">
        <v>4</v>
      </c>
      <c r="L19" s="1" t="s">
        <v>51</v>
      </c>
      <c r="M19" s="1">
        <v>10</v>
      </c>
      <c r="N19" s="1"/>
      <c r="O19" s="1"/>
      <c r="P19" s="1">
        <v>4</v>
      </c>
      <c r="Q19" s="1" t="s">
        <v>51</v>
      </c>
      <c r="R19" s="1">
        <v>10</v>
      </c>
      <c r="S19" s="1"/>
      <c r="T19" s="1"/>
      <c r="U19" s="1"/>
      <c r="V19" s="1" t="str">
        <f>"MEMO("&amp;DEC2HEX(338500+(A19-1)*4+64)&amp;",4,"&amp;DEC2HEX(D19,2)&amp;DEC2HEX(C19,2)&amp;VLOOKUP(B19,X!$A$1:$B$808,2,0)&amp;")"</f>
        <v>MEMO(52A90,4,00030A21)</v>
      </c>
      <c r="W19" s="1" t="str">
        <f>"MEMO("&amp;DEC2HEX(338532+(F19-1)*4+64)&amp;",4,"&amp;DEC2HEX(I19,2)&amp;DEC2HEX(H19,2)&amp;VLOOKUP(G19,X!$A$1:$B$808,2,0)&amp;")"</f>
        <v>MEMO(52AB0,4,00030A21)</v>
      </c>
      <c r="X19" s="1" t="str">
        <f>"MEMO("&amp;DEC2HEX(339396+(K19-1)*4+72)&amp;",4,"&amp;DEC2HEX(N19,2)&amp;DEC2HEX(M19,2)&amp;VLOOKUP(L19,X!$A$1:$B$808,2,0)&amp;")"</f>
        <v>MEMO(52E18,4,000A0A21)</v>
      </c>
      <c r="Y19" s="1" t="str">
        <f>"MEMO("&amp;DEC2HEX(339432+(P19-1)*4+72)&amp;",4,"&amp;DEC2HEX(S19,2)&amp;DEC2HEX(R19,2)&amp;VLOOKUP(Q19,X!$A$1:$B$808,2,0)&amp;")"</f>
        <v>MEMO(52E3C,4,000A0A21)</v>
      </c>
    </row>
    <row r="20" spans="1:25" x14ac:dyDescent="0.15">
      <c r="A20" s="1">
        <v>5</v>
      </c>
      <c r="B20" s="1" t="s">
        <v>49</v>
      </c>
      <c r="C20" s="1">
        <v>2</v>
      </c>
      <c r="D20" s="1"/>
      <c r="E20" s="1"/>
      <c r="F20" s="1">
        <v>5</v>
      </c>
      <c r="G20" s="1" t="s">
        <v>49</v>
      </c>
      <c r="H20" s="1">
        <v>2</v>
      </c>
      <c r="I20" s="1"/>
      <c r="J20" s="1"/>
      <c r="K20" s="1">
        <v>5</v>
      </c>
      <c r="L20" s="1" t="s">
        <v>59</v>
      </c>
      <c r="M20" s="1">
        <v>7</v>
      </c>
      <c r="N20" s="1"/>
      <c r="O20" s="1"/>
      <c r="P20" s="1">
        <v>5</v>
      </c>
      <c r="Q20" s="1" t="s">
        <v>59</v>
      </c>
      <c r="R20" s="1">
        <v>7</v>
      </c>
      <c r="S20" s="1"/>
      <c r="T20" s="1"/>
      <c r="U20" s="1"/>
      <c r="V20" s="1" t="str">
        <f>"MEMO("&amp;DEC2HEX(338500+(A20-1)*4+64)&amp;",4,"&amp;DEC2HEX(D20,2)&amp;DEC2HEX(C20,2)&amp;VLOOKUP(B20,X!$A$1:$B$808,2,0)&amp;")"</f>
        <v>MEMO(52A94,4,0002005F)</v>
      </c>
      <c r="W20" s="1" t="str">
        <f>"MEMO("&amp;DEC2HEX(338532+(F20-1)*4+64)&amp;",4,"&amp;DEC2HEX(I20,2)&amp;DEC2HEX(H20,2)&amp;VLOOKUP(G20,X!$A$1:$B$808,2,0)&amp;")"</f>
        <v>MEMO(52AB4,4,0002005F)</v>
      </c>
      <c r="X20" s="1" t="str">
        <f>"MEMO("&amp;DEC2HEX(339396+(K20-1)*4+72)&amp;",4,"&amp;DEC2HEX(N20,2)&amp;DEC2HEX(M20,2)&amp;VLOOKUP(L20,X!$A$1:$B$808,2,0)&amp;")"</f>
        <v>MEMO(52E1C,4,000701BC)</v>
      </c>
      <c r="Y20" s="1" t="str">
        <f>"MEMO("&amp;DEC2HEX(339432+(P20-1)*4+72)&amp;",4,"&amp;DEC2HEX(S20,2)&amp;DEC2HEX(R20,2)&amp;VLOOKUP(Q20,X!$A$1:$B$808,2,0)&amp;")"</f>
        <v>MEMO(52E40,4,000701BC)</v>
      </c>
    </row>
    <row r="21" spans="1:25" x14ac:dyDescent="0.15">
      <c r="A21" s="1">
        <v>6</v>
      </c>
      <c r="B21" s="1" t="s">
        <v>59</v>
      </c>
      <c r="C21" s="1">
        <v>7</v>
      </c>
      <c r="D21" s="1"/>
      <c r="E21" s="1"/>
      <c r="F21" s="1">
        <v>6</v>
      </c>
      <c r="G21" s="1" t="s">
        <v>67</v>
      </c>
      <c r="H21" s="1">
        <v>7</v>
      </c>
      <c r="I21" s="1"/>
      <c r="J21" s="1"/>
      <c r="K21" s="1">
        <v>6</v>
      </c>
      <c r="L21" s="1" t="s">
        <v>68</v>
      </c>
      <c r="M21" s="1">
        <v>9</v>
      </c>
      <c r="N21" s="1"/>
      <c r="O21" s="1"/>
      <c r="P21" s="1">
        <v>6</v>
      </c>
      <c r="Q21" s="1" t="s">
        <v>61</v>
      </c>
      <c r="R21" s="1">
        <v>9</v>
      </c>
      <c r="S21" s="1"/>
      <c r="T21" s="1"/>
      <c r="U21" s="1"/>
      <c r="V21" s="1" t="str">
        <f>"MEMO("&amp;DEC2HEX(338500+(A21-1)*4+64)&amp;",4,"&amp;DEC2HEX(D21,2)&amp;DEC2HEX(C21,2)&amp;VLOOKUP(B21,X!$A$1:$B$808,2,0)&amp;")"</f>
        <v>MEMO(52A98,4,000701BC)</v>
      </c>
      <c r="W21" s="1" t="str">
        <f>"MEMO("&amp;DEC2HEX(338532+(F21-1)*4+64)&amp;",4,"&amp;DEC2HEX(I21,2)&amp;DEC2HEX(H21,2)&amp;VLOOKUP(G21,X!$A$1:$B$808,2,0)&amp;")"</f>
        <v>MEMO(52AB8,4,0007051B)</v>
      </c>
      <c r="X21" s="1" t="str">
        <f>"MEMO("&amp;DEC2HEX(339396+(K21-1)*4+72)&amp;",4,"&amp;DEC2HEX(N21,2)&amp;DEC2HEX(M21,2)&amp;VLOOKUP(L21,X!$A$1:$B$808,2,0)&amp;")"</f>
        <v>MEMO(52E20,4,00090621)</v>
      </c>
      <c r="Y21" s="1" t="str">
        <f>"MEMO("&amp;DEC2HEX(339432+(P21-1)*4+72)&amp;",4,"&amp;DEC2HEX(S21,2)&amp;DEC2HEX(R21,2)&amp;VLOOKUP(Q21,X!$A$1:$B$808,2,0)&amp;")"</f>
        <v>MEMO(52E44,4,000909C6)</v>
      </c>
    </row>
    <row r="22" spans="1:25" x14ac:dyDescent="0.15">
      <c r="A22" s="1">
        <v>7</v>
      </c>
      <c r="B22" s="1" t="s">
        <v>67</v>
      </c>
      <c r="C22" s="1">
        <v>9</v>
      </c>
      <c r="D22" s="1"/>
      <c r="E22" s="1"/>
      <c r="F22" s="1">
        <v>7</v>
      </c>
      <c r="G22" s="1" t="s">
        <v>68</v>
      </c>
      <c r="H22" s="1">
        <v>9</v>
      </c>
      <c r="I22" s="1"/>
      <c r="J22" s="1"/>
      <c r="K22" s="1">
        <v>7</v>
      </c>
      <c r="L22" s="1" t="s">
        <v>66</v>
      </c>
      <c r="M22" s="1">
        <v>3</v>
      </c>
      <c r="N22" s="1"/>
      <c r="O22" s="1"/>
      <c r="P22" s="1">
        <v>7</v>
      </c>
      <c r="Q22" s="1" t="s">
        <v>66</v>
      </c>
      <c r="R22" s="1">
        <v>3</v>
      </c>
      <c r="S22" s="1"/>
      <c r="T22" s="1"/>
      <c r="U22" s="1"/>
      <c r="V22" s="1" t="str">
        <f>"MEMO("&amp;DEC2HEX(338500+(A22-1)*4+64)&amp;",4,"&amp;DEC2HEX(D22,2)&amp;DEC2HEX(C22,2)&amp;VLOOKUP(B22,X!$A$1:$B$808,2,0)&amp;")"</f>
        <v>MEMO(52A9C,4,0009051B)</v>
      </c>
      <c r="W22" s="1" t="str">
        <f>"MEMO("&amp;DEC2HEX(338532+(F22-1)*4+64)&amp;",4,"&amp;DEC2HEX(I22,2)&amp;DEC2HEX(H22,2)&amp;VLOOKUP(G22,X!$A$1:$B$808,2,0)&amp;")"</f>
        <v>MEMO(52ABC,4,00090621)</v>
      </c>
      <c r="X22" s="1" t="str">
        <f>"MEMO("&amp;DEC2HEX(339396+(K22-1)*4+72)&amp;",4,"&amp;DEC2HEX(N22,2)&amp;DEC2HEX(M22,2)&amp;VLOOKUP(L22,X!$A$1:$B$808,2,0)&amp;")"</f>
        <v>MEMO(52E24,4,00030208)</v>
      </c>
      <c r="Y22" s="1" t="str">
        <f>"MEMO("&amp;DEC2HEX(339432+(P22-1)*4+72)&amp;",4,"&amp;DEC2HEX(S22,2)&amp;DEC2HEX(R22,2)&amp;VLOOKUP(Q22,X!$A$1:$B$808,2,0)&amp;")"</f>
        <v>MEMO(52E48,4,00030208)</v>
      </c>
    </row>
    <row r="23" spans="1:25" x14ac:dyDescent="0.15">
      <c r="A23" s="1">
        <v>8</v>
      </c>
      <c r="B23" s="1" t="s">
        <v>60</v>
      </c>
      <c r="C23" s="1">
        <v>8</v>
      </c>
      <c r="D23" s="1"/>
      <c r="E23" s="1"/>
      <c r="F23" s="1">
        <v>8</v>
      </c>
      <c r="G23" s="1" t="s">
        <v>60</v>
      </c>
      <c r="H23" s="1">
        <v>8</v>
      </c>
      <c r="I23" s="1"/>
      <c r="J23" s="1"/>
      <c r="K23" s="1">
        <v>8</v>
      </c>
      <c r="L23" s="1" t="s">
        <v>49</v>
      </c>
      <c r="M23" s="1">
        <v>2</v>
      </c>
      <c r="N23" s="1"/>
      <c r="O23" s="1"/>
      <c r="P23" s="1">
        <v>8</v>
      </c>
      <c r="Q23" s="1" t="s">
        <v>50</v>
      </c>
      <c r="R23" s="1">
        <v>2</v>
      </c>
      <c r="S23" s="1"/>
      <c r="T23" s="1"/>
      <c r="U23" s="1"/>
      <c r="V23" s="1" t="str">
        <f>"MEMO("&amp;DEC2HEX(338500+(A23-1)*4+64)&amp;",4,"&amp;DEC2HEX(D23,2)&amp;DEC2HEX(C23,2)&amp;VLOOKUP(B23,X!$A$1:$B$808,2,0)&amp;")"</f>
        <v>MEMO(52AA0,4,00080DBA)</v>
      </c>
      <c r="W23" s="1" t="str">
        <f>"MEMO("&amp;DEC2HEX(338532+(F23-1)*4+64)&amp;",4,"&amp;DEC2HEX(I23,2)&amp;DEC2HEX(H23,2)&amp;VLOOKUP(G23,X!$A$1:$B$808,2,0)&amp;")"</f>
        <v>MEMO(52AC0,4,00080DBA)</v>
      </c>
      <c r="X23" s="1" t="str">
        <f>"MEMO("&amp;DEC2HEX(339396+(K23-1)*4+72)&amp;",4,"&amp;DEC2HEX(N23,2)&amp;DEC2HEX(M23,2)&amp;VLOOKUP(L23,X!$A$1:$B$808,2,0)&amp;")"</f>
        <v>MEMO(52E28,4,0002005F)</v>
      </c>
      <c r="Y23" s="1" t="str">
        <f>"MEMO("&amp;DEC2HEX(339432+(P23-1)*4+72)&amp;",4,"&amp;DEC2HEX(S23,2)&amp;DEC2HEX(R23,2)&amp;VLOOKUP(Q23,X!$A$1:$B$808,2,0)&amp;")"</f>
        <v>MEMO(52E4C,4,000201C6)</v>
      </c>
    </row>
    <row r="24" spans="1:25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1">
        <v>9</v>
      </c>
      <c r="L24" s="1" t="s">
        <v>52</v>
      </c>
      <c r="M24" s="1">
        <v>4</v>
      </c>
      <c r="N24" s="1"/>
      <c r="O24" s="1"/>
      <c r="P24" s="1">
        <v>9</v>
      </c>
      <c r="Q24" s="1" t="s">
        <v>56</v>
      </c>
      <c r="R24" s="1">
        <v>4</v>
      </c>
      <c r="S24" s="1"/>
      <c r="T24" s="1"/>
      <c r="U24" s="1"/>
      <c r="V24" s="1"/>
      <c r="W24" s="1"/>
      <c r="X24" s="1" t="str">
        <f>"MEMO("&amp;DEC2HEX(339396+(K24-1)*4+72)&amp;",4,"&amp;DEC2HEX(N24,2)&amp;DEC2HEX(M24,2)&amp;VLOOKUP(L24,X!$A$1:$B$808,2,0)&amp;")"</f>
        <v>MEMO(52E2C,4,000401C5)</v>
      </c>
      <c r="Y24" s="1" t="str">
        <f>"MEMO("&amp;DEC2HEX(339432+(P24-1)*4+72)&amp;",4,"&amp;DEC2HEX(S24,2)&amp;DEC2HEX(R24,2)&amp;VLOOKUP(Q24,X!$A$1:$B$808,2,0)&amp;")"</f>
        <v>MEMO(52E50,4,000406A6)</v>
      </c>
    </row>
    <row r="25" spans="1:25" x14ac:dyDescent="0.15">
      <c r="A25" s="14" t="s">
        <v>1537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6"/>
      <c r="V25" s="6"/>
      <c r="W25" s="6"/>
      <c r="X25" s="6"/>
      <c r="Y25" s="6"/>
    </row>
    <row r="26" spans="1:25" x14ac:dyDescent="0.15">
      <c r="A26" s="15" t="s">
        <v>717</v>
      </c>
      <c r="B26" s="15"/>
      <c r="C26" s="15"/>
      <c r="D26" s="15"/>
      <c r="E26" s="15"/>
      <c r="F26" s="16" t="s">
        <v>720</v>
      </c>
      <c r="G26" s="16"/>
      <c r="H26" s="16"/>
      <c r="I26" s="16"/>
      <c r="J26" s="16"/>
      <c r="K26" s="13" t="s">
        <v>721</v>
      </c>
      <c r="L26" s="13"/>
      <c r="M26" s="13"/>
      <c r="N26" s="13"/>
      <c r="O26" s="13"/>
      <c r="P26" s="12" t="s">
        <v>722</v>
      </c>
      <c r="Q26" s="12"/>
      <c r="R26" s="12"/>
      <c r="S26" s="12"/>
      <c r="T26" s="12"/>
      <c r="U26" s="1"/>
      <c r="V26" s="1" t="s">
        <v>1533</v>
      </c>
      <c r="W26" s="1" t="s">
        <v>1534</v>
      </c>
      <c r="X26" s="1" t="s">
        <v>1535</v>
      </c>
      <c r="Y26" s="1" t="s">
        <v>1549</v>
      </c>
    </row>
    <row r="27" spans="1:25" x14ac:dyDescent="0.15">
      <c r="A27" s="1"/>
      <c r="B27" s="1" t="s">
        <v>716</v>
      </c>
      <c r="C27" s="1" t="s">
        <v>718</v>
      </c>
      <c r="D27" s="1" t="s">
        <v>719</v>
      </c>
      <c r="E27" s="1"/>
      <c r="F27" s="1"/>
      <c r="G27" s="1" t="s">
        <v>716</v>
      </c>
      <c r="H27" s="1" t="s">
        <v>718</v>
      </c>
      <c r="I27" s="1" t="s">
        <v>719</v>
      </c>
      <c r="J27" s="1"/>
      <c r="K27" s="1"/>
      <c r="L27" s="1" t="s">
        <v>716</v>
      </c>
      <c r="M27" s="1" t="s">
        <v>718</v>
      </c>
      <c r="N27" s="1" t="s">
        <v>719</v>
      </c>
      <c r="O27" s="1"/>
      <c r="P27" s="1"/>
      <c r="Q27" s="1" t="s">
        <v>716</v>
      </c>
      <c r="R27" s="1" t="s">
        <v>718</v>
      </c>
      <c r="S27" s="1" t="s">
        <v>719</v>
      </c>
      <c r="T27" s="1"/>
      <c r="U27" s="1"/>
      <c r="V27" s="1"/>
      <c r="W27" s="1"/>
      <c r="X27" s="1"/>
      <c r="Y27" s="1"/>
    </row>
    <row r="28" spans="1:25" x14ac:dyDescent="0.15">
      <c r="A28" s="1">
        <v>1</v>
      </c>
      <c r="B28" s="1" t="s">
        <v>84</v>
      </c>
      <c r="C28" s="1">
        <v>4</v>
      </c>
      <c r="D28" s="1"/>
      <c r="E28" s="1"/>
      <c r="F28" s="1">
        <v>1</v>
      </c>
      <c r="G28" s="1" t="s">
        <v>84</v>
      </c>
      <c r="H28" s="1">
        <v>4</v>
      </c>
      <c r="I28" s="1"/>
      <c r="J28" s="1"/>
      <c r="K28" s="1">
        <v>1</v>
      </c>
      <c r="L28" s="1" t="s">
        <v>84</v>
      </c>
      <c r="M28" s="1">
        <v>4</v>
      </c>
      <c r="N28" s="1"/>
      <c r="O28" s="1"/>
      <c r="P28" s="1">
        <v>1</v>
      </c>
      <c r="Q28" s="1" t="s">
        <v>84</v>
      </c>
      <c r="R28" s="1">
        <v>4</v>
      </c>
      <c r="S28" s="1"/>
      <c r="T28" s="1"/>
      <c r="U28" s="1"/>
      <c r="V28" s="1" t="str">
        <f>"MEMO("&amp;DEC2HEX(338500+(A28-1)*4+64*2)&amp;",4,"&amp;DEC2HEX(D28,2)&amp;DEC2HEX(C28,2)&amp;VLOOKUP(B28,X!$A$1:$B$808,2,0)&amp;")"</f>
        <v>MEMO(52AC4,4,00040216)</v>
      </c>
      <c r="W28" s="1" t="str">
        <f>"MEMO("&amp;DEC2HEX(338532+(F28-1)*4+64*2)&amp;",4,"&amp;DEC2HEX(I28,2)&amp;DEC2HEX(H28,2)&amp;VLOOKUP(G28,X!$A$1:$B$808,2,0)&amp;")"</f>
        <v>MEMO(52AE4,4,00040216)</v>
      </c>
      <c r="X28" s="1" t="str">
        <f>"MEMO("&amp;DEC2HEX(339396+(K28-1)*4+72*2)&amp;",4,"&amp;DEC2HEX(N28,2)&amp;DEC2HEX(M28,2)&amp;VLOOKUP(L28,X!$A$1:$B$808,2,0)&amp;")"</f>
        <v>MEMO(52E54,4,00040216)</v>
      </c>
      <c r="Y28" s="1" t="str">
        <f>"MEMO("&amp;DEC2HEX(339432+(P28-1)*4+72*2)&amp;",4,"&amp;DEC2HEX(S28,2)&amp;DEC2HEX(R28,2)&amp;VLOOKUP(Q28,X!$A$1:$B$808,2,0)&amp;")"</f>
        <v>MEMO(52E78,4,00040216)</v>
      </c>
    </row>
    <row r="29" spans="1:25" x14ac:dyDescent="0.15">
      <c r="A29" s="1">
        <v>2</v>
      </c>
      <c r="B29" s="1" t="s">
        <v>87</v>
      </c>
      <c r="C29" s="1">
        <v>6</v>
      </c>
      <c r="D29" s="1"/>
      <c r="E29" s="1"/>
      <c r="F29" s="1">
        <v>2</v>
      </c>
      <c r="G29" s="1" t="s">
        <v>92</v>
      </c>
      <c r="H29" s="1">
        <v>7</v>
      </c>
      <c r="I29" s="1"/>
      <c r="J29" s="1"/>
      <c r="K29" s="1">
        <v>2</v>
      </c>
      <c r="L29" s="1" t="s">
        <v>87</v>
      </c>
      <c r="M29" s="1">
        <v>6</v>
      </c>
      <c r="N29" s="1"/>
      <c r="O29" s="1"/>
      <c r="P29" s="1">
        <v>2</v>
      </c>
      <c r="Q29" s="1" t="s">
        <v>87</v>
      </c>
      <c r="R29" s="1">
        <v>6</v>
      </c>
      <c r="S29" s="1"/>
      <c r="T29" s="1"/>
      <c r="U29" s="1"/>
      <c r="V29" s="1" t="str">
        <f>"MEMO("&amp;DEC2HEX(338500+(A29-1)*4+64*2)&amp;",4,"&amp;DEC2HEX(D29,2)&amp;DEC2HEX(C29,2)&amp;VLOOKUP(B29,X!$A$1:$B$808,2,0)&amp;")"</f>
        <v>MEMO(52AC8,4,00060487)</v>
      </c>
      <c r="W29" s="1" t="str">
        <f>"MEMO("&amp;DEC2HEX(338532+(F29-1)*4+64*2)&amp;",4,"&amp;DEC2HEX(I29,2)&amp;DEC2HEX(H29,2)&amp;VLOOKUP(G29,X!$A$1:$B$808,2,0)&amp;")"</f>
        <v>MEMO(52AE8,4,000705BD)</v>
      </c>
      <c r="X29" s="1" t="str">
        <f>"MEMO("&amp;DEC2HEX(339396+(K29-1)*4+72*2)&amp;",4,"&amp;DEC2HEX(N29,2)&amp;DEC2HEX(M29,2)&amp;VLOOKUP(L29,X!$A$1:$B$808,2,0)&amp;")"</f>
        <v>MEMO(52E58,4,00060487)</v>
      </c>
      <c r="Y29" s="1" t="str">
        <f>"MEMO("&amp;DEC2HEX(339432+(P29-1)*4+72*2)&amp;",4,"&amp;DEC2HEX(S29,2)&amp;DEC2HEX(R29,2)&amp;VLOOKUP(Q29,X!$A$1:$B$808,2,0)&amp;")"</f>
        <v>MEMO(52E7C,4,00060487)</v>
      </c>
    </row>
    <row r="30" spans="1:25" x14ac:dyDescent="0.15">
      <c r="A30" s="1">
        <v>3</v>
      </c>
      <c r="B30" s="1" t="s">
        <v>2160</v>
      </c>
      <c r="C30" s="1">
        <v>5</v>
      </c>
      <c r="D30" s="1"/>
      <c r="E30" s="1"/>
      <c r="F30" s="1">
        <v>3</v>
      </c>
      <c r="G30" s="1" t="s">
        <v>2160</v>
      </c>
      <c r="H30" s="1">
        <v>5</v>
      </c>
      <c r="I30" s="1"/>
      <c r="J30" s="1"/>
      <c r="K30" s="1">
        <v>3</v>
      </c>
      <c r="L30" s="1" t="s">
        <v>95</v>
      </c>
      <c r="M30" s="1">
        <v>8</v>
      </c>
      <c r="N30" s="1"/>
      <c r="O30" s="1"/>
      <c r="P30" s="1">
        <v>3</v>
      </c>
      <c r="Q30" s="1" t="s">
        <v>95</v>
      </c>
      <c r="R30" s="1">
        <v>8</v>
      </c>
      <c r="S30" s="1"/>
      <c r="T30" s="1"/>
      <c r="U30" s="1"/>
      <c r="V30" s="1" t="str">
        <f>"MEMO("&amp;DEC2HEX(338500+(A30-1)*4+64*2)&amp;",4,"&amp;DEC2HEX(D30,2)&amp;DEC2HEX(C30,2)&amp;VLOOKUP(B30,X!$A$1:$B$808,2,0)&amp;")"</f>
        <v>MEMO(52ACC,4,00050E9A)</v>
      </c>
      <c r="W30" s="1" t="str">
        <f>"MEMO("&amp;DEC2HEX(338532+(F30-1)*4+64*2)&amp;",4,"&amp;DEC2HEX(I30,2)&amp;DEC2HEX(H30,2)&amp;VLOOKUP(G30,X!$A$1:$B$808,2,0)&amp;")"</f>
        <v>MEMO(52AEC,4,00050E9A)</v>
      </c>
      <c r="X30" s="1" t="str">
        <f>"MEMO("&amp;DEC2HEX(339396+(K30-1)*4+72*2)&amp;",4,"&amp;DEC2HEX(N30,2)&amp;DEC2HEX(M30,2)&amp;VLOOKUP(L30,X!$A$1:$B$808,2,0)&amp;")"</f>
        <v>MEMO(52E5C,4,0008071F)</v>
      </c>
      <c r="Y30" s="1" t="str">
        <f>"MEMO("&amp;DEC2HEX(339432+(P30-1)*4+72*2)&amp;",4,"&amp;DEC2HEX(S30,2)&amp;DEC2HEX(R30,2)&amp;VLOOKUP(Q30,X!$A$1:$B$808,2,0)&amp;")"</f>
        <v>MEMO(52E80,4,0008071F)</v>
      </c>
    </row>
    <row r="31" spans="1:25" x14ac:dyDescent="0.15">
      <c r="A31" s="1">
        <v>4</v>
      </c>
      <c r="B31" s="1" t="s">
        <v>83</v>
      </c>
      <c r="C31" s="1">
        <v>3</v>
      </c>
      <c r="D31" s="1"/>
      <c r="E31" s="1"/>
      <c r="F31" s="1">
        <v>4</v>
      </c>
      <c r="G31" s="1" t="s">
        <v>83</v>
      </c>
      <c r="H31" s="1">
        <v>3</v>
      </c>
      <c r="I31" s="1"/>
      <c r="J31" s="1"/>
      <c r="K31" s="1">
        <v>4</v>
      </c>
      <c r="L31" s="1" t="s">
        <v>83</v>
      </c>
      <c r="M31" s="1">
        <v>3</v>
      </c>
      <c r="N31" s="1"/>
      <c r="O31" s="1"/>
      <c r="P31" s="1">
        <v>4</v>
      </c>
      <c r="Q31" s="1" t="s">
        <v>83</v>
      </c>
      <c r="R31" s="1">
        <v>3</v>
      </c>
      <c r="S31" s="1"/>
      <c r="T31" s="1"/>
      <c r="U31" s="1"/>
      <c r="V31" s="1" t="str">
        <f>"MEMO("&amp;DEC2HEX(338500+(A31-1)*4+64*2)&amp;",4,"&amp;DEC2HEX(D31,2)&amp;DEC2HEX(C31,2)&amp;VLOOKUP(B31,X!$A$1:$B$808,2,0)&amp;")"</f>
        <v>MEMO(52AD0,4,00030358)</v>
      </c>
      <c r="W31" s="1" t="str">
        <f>"MEMO("&amp;DEC2HEX(338532+(F31-1)*4+64*2)&amp;",4,"&amp;DEC2HEX(I31,2)&amp;DEC2HEX(H31,2)&amp;VLOOKUP(G31,X!$A$1:$B$808,2,0)&amp;")"</f>
        <v>MEMO(52AF0,4,00030358)</v>
      </c>
      <c r="X31" s="1" t="str">
        <f>"MEMO("&amp;DEC2HEX(339396+(K31-1)*4+72*2)&amp;",4,"&amp;DEC2HEX(N31,2)&amp;DEC2HEX(M31,2)&amp;VLOOKUP(L31,X!$A$1:$B$808,2,0)&amp;")"</f>
        <v>MEMO(52E60,4,00030358)</v>
      </c>
      <c r="Y31" s="1" t="str">
        <f>"MEMO("&amp;DEC2HEX(339432+(P31-1)*4+72*2)&amp;",4,"&amp;DEC2HEX(S31,2)&amp;DEC2HEX(R31,2)&amp;VLOOKUP(Q31,X!$A$1:$B$808,2,0)&amp;")"</f>
        <v>MEMO(52E84,4,00030358)</v>
      </c>
    </row>
    <row r="32" spans="1:25" x14ac:dyDescent="0.15">
      <c r="A32" s="1">
        <v>5</v>
      </c>
      <c r="B32" s="1" t="s">
        <v>703</v>
      </c>
      <c r="C32" s="1">
        <v>7</v>
      </c>
      <c r="D32" s="1"/>
      <c r="E32" s="1"/>
      <c r="F32" s="1">
        <v>5</v>
      </c>
      <c r="G32" s="1" t="s">
        <v>95</v>
      </c>
      <c r="H32" s="1">
        <v>8</v>
      </c>
      <c r="I32" s="1"/>
      <c r="J32" s="1"/>
      <c r="K32" s="1">
        <v>5</v>
      </c>
      <c r="L32" s="1" t="s">
        <v>2160</v>
      </c>
      <c r="M32" s="1">
        <v>10</v>
      </c>
      <c r="N32" s="1"/>
      <c r="O32" s="1"/>
      <c r="P32" s="1">
        <v>5</v>
      </c>
      <c r="Q32" s="1" t="s">
        <v>2160</v>
      </c>
      <c r="R32" s="1">
        <v>10</v>
      </c>
      <c r="S32" s="1"/>
      <c r="T32" s="1"/>
      <c r="U32" s="1"/>
      <c r="V32" s="1" t="str">
        <f>"MEMO("&amp;DEC2HEX(338500+(A32-1)*4+64*2)&amp;",4,"&amp;DEC2HEX(D32,2)&amp;DEC2HEX(C32,2)&amp;VLOOKUP(B32,X!$A$1:$B$808,2,0)&amp;")"</f>
        <v>MEMO(52AD4,4,0007077F)</v>
      </c>
      <c r="W32" s="1" t="str">
        <f>"MEMO("&amp;DEC2HEX(338532+(F32-1)*4+64*2)&amp;",4,"&amp;DEC2HEX(I32,2)&amp;DEC2HEX(H32,2)&amp;VLOOKUP(G32,X!$A$1:$B$808,2,0)&amp;")"</f>
        <v>MEMO(52AF4,4,0008071F)</v>
      </c>
      <c r="X32" s="1" t="str">
        <f>"MEMO("&amp;DEC2HEX(339396+(K32-1)*4+72*2)&amp;",4,"&amp;DEC2HEX(N32,2)&amp;DEC2HEX(M32,2)&amp;VLOOKUP(L32,X!$A$1:$B$808,2,0)&amp;")"</f>
        <v>MEMO(52E64,4,000A0E9A)</v>
      </c>
      <c r="Y32" s="1" t="str">
        <f>"MEMO("&amp;DEC2HEX(339432+(P32-1)*4+72*2)&amp;",4,"&amp;DEC2HEX(S32,2)&amp;DEC2HEX(R32,2)&amp;VLOOKUP(Q32,X!$A$1:$B$808,2,0)&amp;")"</f>
        <v>MEMO(52E88,4,000A0E9A)</v>
      </c>
    </row>
    <row r="33" spans="1:25" x14ac:dyDescent="0.15">
      <c r="A33" s="1">
        <v>6</v>
      </c>
      <c r="B33" s="1" t="s">
        <v>90</v>
      </c>
      <c r="C33" s="1">
        <v>9</v>
      </c>
      <c r="D33" s="1"/>
      <c r="E33" s="1"/>
      <c r="F33" s="1">
        <v>6</v>
      </c>
      <c r="G33" s="1" t="s">
        <v>90</v>
      </c>
      <c r="H33" s="1">
        <v>9</v>
      </c>
      <c r="I33" s="1"/>
      <c r="J33" s="1"/>
      <c r="K33" s="1">
        <v>6</v>
      </c>
      <c r="L33" s="1" t="s">
        <v>703</v>
      </c>
      <c r="M33" s="1">
        <v>7</v>
      </c>
      <c r="N33" s="1"/>
      <c r="O33" s="1"/>
      <c r="P33" s="1">
        <v>6</v>
      </c>
      <c r="Q33" s="1" t="s">
        <v>90</v>
      </c>
      <c r="R33" s="1">
        <v>9</v>
      </c>
      <c r="S33" s="1"/>
      <c r="T33" s="1"/>
      <c r="U33" s="1"/>
      <c r="V33" s="1" t="str">
        <f>"MEMO("&amp;DEC2HEX(338500+(A33-1)*4+64*2)&amp;",4,"&amp;DEC2HEX(D33,2)&amp;DEC2HEX(C33,2)&amp;VLOOKUP(B33,X!$A$1:$B$808,2,0)&amp;")"</f>
        <v>MEMO(52AD8,4,000902B5)</v>
      </c>
      <c r="W33" s="1" t="str">
        <f>"MEMO("&amp;DEC2HEX(338532+(F33-1)*4+64*2)&amp;",4,"&amp;DEC2HEX(I33,2)&amp;DEC2HEX(H33,2)&amp;VLOOKUP(G33,X!$A$1:$B$808,2,0)&amp;")"</f>
        <v>MEMO(52AF8,4,000902B5)</v>
      </c>
      <c r="X33" s="1" t="str">
        <f>"MEMO("&amp;DEC2HEX(339396+(K33-1)*4+72*2)&amp;",4,"&amp;DEC2HEX(N33,2)&amp;DEC2HEX(M33,2)&amp;VLOOKUP(L33,X!$A$1:$B$808,2,0)&amp;")"</f>
        <v>MEMO(52E68,4,0007077F)</v>
      </c>
      <c r="Y33" s="1" t="str">
        <f>"MEMO("&amp;DEC2HEX(339432+(P33-1)*4+72*2)&amp;",4,"&amp;DEC2HEX(S33,2)&amp;DEC2HEX(R33,2)&amp;VLOOKUP(Q33,X!$A$1:$B$808,2,0)&amp;")"</f>
        <v>MEMO(52E8C,4,000902B5)</v>
      </c>
    </row>
    <row r="34" spans="1:25" x14ac:dyDescent="0.15">
      <c r="A34" s="1">
        <v>7</v>
      </c>
      <c r="B34" s="1" t="s">
        <v>95</v>
      </c>
      <c r="C34" s="1">
        <v>8</v>
      </c>
      <c r="D34" s="1"/>
      <c r="E34" s="1"/>
      <c r="F34" s="1">
        <v>7</v>
      </c>
      <c r="G34" s="1" t="s">
        <v>82</v>
      </c>
      <c r="H34" s="1">
        <v>2</v>
      </c>
      <c r="I34" s="1"/>
      <c r="J34" s="1"/>
      <c r="K34" s="1">
        <v>7</v>
      </c>
      <c r="L34" s="1" t="s">
        <v>90</v>
      </c>
      <c r="M34" s="1">
        <v>9</v>
      </c>
      <c r="N34" s="1"/>
      <c r="O34" s="1"/>
      <c r="P34" s="1">
        <v>7</v>
      </c>
      <c r="Q34" s="1" t="s">
        <v>88</v>
      </c>
      <c r="R34" s="1">
        <v>5</v>
      </c>
      <c r="S34" s="1"/>
      <c r="T34" s="1"/>
      <c r="U34" s="1"/>
      <c r="V34" s="1" t="str">
        <f>"MEMO("&amp;DEC2HEX(338500+(A34-1)*4+64*2)&amp;",4,"&amp;DEC2HEX(D34,2)&amp;DEC2HEX(C34,2)&amp;VLOOKUP(B34,X!$A$1:$B$808,2,0)&amp;")"</f>
        <v>MEMO(52ADC,4,0008071F)</v>
      </c>
      <c r="W34" s="1" t="str">
        <f>"MEMO("&amp;DEC2HEX(338532+(F34-1)*4+64*2)&amp;",4,"&amp;DEC2HEX(I34,2)&amp;DEC2HEX(H34,2)&amp;VLOOKUP(G34,X!$A$1:$B$808,2,0)&amp;")"</f>
        <v>MEMO(52AFC,4,000201CC)</v>
      </c>
      <c r="X34" s="1" t="str">
        <f>"MEMO("&amp;DEC2HEX(339396+(K34-1)*4+72*2)&amp;",4,"&amp;DEC2HEX(N34,2)&amp;DEC2HEX(M34,2)&amp;VLOOKUP(L34,X!$A$1:$B$808,2,0)&amp;")"</f>
        <v>MEMO(52E6C,4,000902B5)</v>
      </c>
      <c r="Y34" s="1" t="str">
        <f>"MEMO("&amp;DEC2HEX(339432+(P34-1)*4+72*2)&amp;",4,"&amp;DEC2HEX(S34,2)&amp;DEC2HEX(R34,2)&amp;VLOOKUP(Q34,X!$A$1:$B$808,2,0)&amp;")"</f>
        <v>MEMO(52E90,4,0005005E)</v>
      </c>
    </row>
    <row r="35" spans="1:25" x14ac:dyDescent="0.15">
      <c r="A35" s="1">
        <v>8</v>
      </c>
      <c r="B35" s="1" t="s">
        <v>81</v>
      </c>
      <c r="C35" s="1">
        <v>2</v>
      </c>
      <c r="D35" s="1"/>
      <c r="E35" s="1"/>
      <c r="F35" s="1">
        <v>8</v>
      </c>
      <c r="G35" s="1" t="s">
        <v>87</v>
      </c>
      <c r="H35" s="1">
        <v>6</v>
      </c>
      <c r="I35" s="1"/>
      <c r="J35" s="1"/>
      <c r="K35" s="1">
        <v>8</v>
      </c>
      <c r="L35" s="1" t="s">
        <v>88</v>
      </c>
      <c r="M35" s="1">
        <v>5</v>
      </c>
      <c r="N35" s="1"/>
      <c r="O35" s="1"/>
      <c r="P35" s="1">
        <v>8</v>
      </c>
      <c r="Q35" s="1" t="s">
        <v>91</v>
      </c>
      <c r="R35" s="1">
        <v>7</v>
      </c>
      <c r="S35" s="1"/>
      <c r="T35" s="1"/>
      <c r="U35" s="1"/>
      <c r="V35" s="1" t="str">
        <f>"MEMO("&amp;DEC2HEX(338500+(A35-1)*4+64*2)&amp;",4,"&amp;DEC2HEX(D35,2)&amp;DEC2HEX(C35,2)&amp;VLOOKUP(B35,X!$A$1:$B$808,2,0)&amp;")"</f>
        <v>MEMO(52AE0,4,000202F0)</v>
      </c>
      <c r="W35" s="1" t="str">
        <f>"MEMO("&amp;DEC2HEX(338532+(F35-1)*4+64*2)&amp;",4,"&amp;DEC2HEX(I35,2)&amp;DEC2HEX(H35,2)&amp;VLOOKUP(G35,X!$A$1:$B$808,2,0)&amp;")"</f>
        <v>MEMO(52B00,4,00060487)</v>
      </c>
      <c r="X35" s="1" t="str">
        <f>"MEMO("&amp;DEC2HEX(339396+(K35-1)*4+72*2)&amp;",4,"&amp;DEC2HEX(N35,2)&amp;DEC2HEX(M35,2)&amp;VLOOKUP(L35,X!$A$1:$B$808,2,0)&amp;")"</f>
        <v>MEMO(52E70,4,0005005E)</v>
      </c>
      <c r="Y35" s="1" t="str">
        <f>"MEMO("&amp;DEC2HEX(339432+(P35-1)*4+72*2)&amp;",4,"&amp;DEC2HEX(S35,2)&amp;DEC2HEX(R35,2)&amp;VLOOKUP(Q35,X!$A$1:$B$808,2,0)&amp;")"</f>
        <v>MEMO(52E94,4,00070367)</v>
      </c>
    </row>
    <row r="36" spans="1:25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1">
        <v>9</v>
      </c>
      <c r="L36" s="1" t="s">
        <v>81</v>
      </c>
      <c r="M36" s="1">
        <v>2</v>
      </c>
      <c r="N36" s="1"/>
      <c r="O36" s="1"/>
      <c r="P36" s="1">
        <v>9</v>
      </c>
      <c r="Q36" s="1" t="s">
        <v>81</v>
      </c>
      <c r="R36" s="1">
        <v>2</v>
      </c>
      <c r="S36" s="1"/>
      <c r="T36" s="1"/>
      <c r="U36" s="1"/>
      <c r="V36" s="1"/>
      <c r="W36" s="1"/>
      <c r="X36" s="1" t="str">
        <f>"MEMO("&amp;DEC2HEX(339396+(K36-1)*4+72*2)&amp;",4,"&amp;DEC2HEX(N36,2)&amp;DEC2HEX(M36,2)&amp;VLOOKUP(L36,X!$A$1:$B$808,2,0)&amp;")"</f>
        <v>MEMO(52E74,4,000202F0)</v>
      </c>
      <c r="Y36" s="1" t="str">
        <f>"MEMO("&amp;DEC2HEX(339432+(P36-1)*4+72*2)&amp;",4,"&amp;DEC2HEX(S36,2)&amp;DEC2HEX(R36,2)&amp;VLOOKUP(Q36,X!$A$1:$B$808,2,0)&amp;")"</f>
        <v>MEMO(52E98,4,000202F0)</v>
      </c>
    </row>
    <row r="37" spans="1:25" x14ac:dyDescent="0.15">
      <c r="A37" s="14" t="s">
        <v>1538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  <c r="V37" s="6"/>
      <c r="W37" s="6"/>
      <c r="X37" s="6"/>
      <c r="Y37" s="6"/>
    </row>
    <row r="38" spans="1:25" x14ac:dyDescent="0.15">
      <c r="A38" s="15" t="s">
        <v>717</v>
      </c>
      <c r="B38" s="15"/>
      <c r="C38" s="15"/>
      <c r="D38" s="15"/>
      <c r="E38" s="15"/>
      <c r="F38" s="16" t="s">
        <v>720</v>
      </c>
      <c r="G38" s="16"/>
      <c r="H38" s="16"/>
      <c r="I38" s="16"/>
      <c r="J38" s="16"/>
      <c r="K38" s="13" t="s">
        <v>721</v>
      </c>
      <c r="L38" s="13"/>
      <c r="M38" s="13"/>
      <c r="N38" s="13"/>
      <c r="O38" s="13"/>
      <c r="P38" s="12" t="s">
        <v>722</v>
      </c>
      <c r="Q38" s="12"/>
      <c r="R38" s="12"/>
      <c r="S38" s="12"/>
      <c r="T38" s="12"/>
      <c r="U38" s="1"/>
      <c r="V38" s="1" t="s">
        <v>1533</v>
      </c>
      <c r="W38" s="1" t="s">
        <v>1534</v>
      </c>
      <c r="X38" s="1" t="s">
        <v>1535</v>
      </c>
      <c r="Y38" s="1" t="s">
        <v>1549</v>
      </c>
    </row>
    <row r="39" spans="1:25" x14ac:dyDescent="0.15">
      <c r="A39" s="1"/>
      <c r="B39" s="1" t="s">
        <v>716</v>
      </c>
      <c r="C39" s="1" t="s">
        <v>718</v>
      </c>
      <c r="D39" s="1" t="s">
        <v>719</v>
      </c>
      <c r="E39" s="1"/>
      <c r="F39" s="1"/>
      <c r="G39" s="1" t="s">
        <v>716</v>
      </c>
      <c r="H39" s="1" t="s">
        <v>718</v>
      </c>
      <c r="I39" s="1" t="s">
        <v>719</v>
      </c>
      <c r="J39" s="1"/>
      <c r="K39" s="1"/>
      <c r="L39" s="1" t="s">
        <v>716</v>
      </c>
      <c r="M39" s="1" t="s">
        <v>718</v>
      </c>
      <c r="N39" s="1" t="s">
        <v>719</v>
      </c>
      <c r="O39" s="1"/>
      <c r="P39" s="1"/>
      <c r="Q39" s="1" t="s">
        <v>716</v>
      </c>
      <c r="R39" s="1" t="s">
        <v>718</v>
      </c>
      <c r="S39" s="1" t="s">
        <v>719</v>
      </c>
      <c r="T39" s="1"/>
      <c r="U39" s="1"/>
      <c r="V39" s="1"/>
      <c r="W39" s="1"/>
      <c r="X39" s="1"/>
      <c r="Y39" s="1"/>
    </row>
    <row r="40" spans="1:25" x14ac:dyDescent="0.15">
      <c r="A40" s="1">
        <v>1</v>
      </c>
      <c r="B40" s="1" t="s">
        <v>132</v>
      </c>
      <c r="C40" s="1">
        <v>8</v>
      </c>
      <c r="D40" s="1">
        <v>1</v>
      </c>
      <c r="E40" s="1"/>
      <c r="F40" s="1">
        <v>1</v>
      </c>
      <c r="G40" s="1" t="s">
        <v>132</v>
      </c>
      <c r="H40" s="1">
        <v>8</v>
      </c>
      <c r="I40" s="1">
        <v>1</v>
      </c>
      <c r="J40" s="1"/>
      <c r="K40" s="1">
        <v>1</v>
      </c>
      <c r="L40" s="1" t="s">
        <v>132</v>
      </c>
      <c r="M40" s="1">
        <v>8</v>
      </c>
      <c r="N40" s="1">
        <v>1</v>
      </c>
      <c r="O40" s="1"/>
      <c r="P40" s="1">
        <v>1</v>
      </c>
      <c r="Q40" s="1" t="s">
        <v>132</v>
      </c>
      <c r="R40" s="1">
        <v>8</v>
      </c>
      <c r="S40" s="1">
        <v>1</v>
      </c>
      <c r="T40" s="1"/>
      <c r="U40" s="1"/>
      <c r="V40" s="1" t="str">
        <f>"MEMO("&amp;DEC2HEX(338500+(A40-1)*4+64*3)&amp;",4,"&amp;DEC2HEX(D40,2)&amp;DEC2HEX(C40,2)&amp;VLOOKUP(B40,X!$A$1:$B$808,2,0)&amp;")"</f>
        <v>MEMO(52B04,4,01080524)</v>
      </c>
      <c r="W40" s="1" t="str">
        <f>"MEMO("&amp;DEC2HEX(338532+(F40-1)*4+64*3)&amp;",4,"&amp;DEC2HEX(I40,2)&amp;DEC2HEX(H40,2)&amp;VLOOKUP(G40,X!$A$1:$B$808,2,0)&amp;")"</f>
        <v>MEMO(52B24,4,01080524)</v>
      </c>
      <c r="X40" s="1" t="str">
        <f>"MEMO("&amp;DEC2HEX(339396+(K40-1)*4+72*3)&amp;",4,"&amp;DEC2HEX(N40,2)&amp;DEC2HEX(M40,2)&amp;VLOOKUP(L40,X!$A$1:$B$808,2,0)&amp;")"</f>
        <v>MEMO(52E9C,4,01080524)</v>
      </c>
      <c r="Y40" s="1" t="str">
        <f>"MEMO("&amp;DEC2HEX(339432+(P40-1)*4+72*3)&amp;",4,"&amp;DEC2HEX(S40,2)&amp;DEC2HEX(R40,2)&amp;VLOOKUP(Q40,X!$A$1:$B$808,2,0)&amp;")"</f>
        <v>MEMO(52EC0,4,01080524)</v>
      </c>
    </row>
    <row r="41" spans="1:25" x14ac:dyDescent="0.15">
      <c r="A41" s="1">
        <v>2</v>
      </c>
      <c r="B41" s="1" t="s">
        <v>119</v>
      </c>
      <c r="C41" s="1">
        <v>4</v>
      </c>
      <c r="D41" s="1">
        <v>1</v>
      </c>
      <c r="E41" s="1"/>
      <c r="F41" s="1">
        <v>2</v>
      </c>
      <c r="G41" s="1" t="s">
        <v>119</v>
      </c>
      <c r="H41" s="1">
        <v>4</v>
      </c>
      <c r="I41" s="1">
        <v>1</v>
      </c>
      <c r="J41" s="1"/>
      <c r="K41" s="1">
        <v>2</v>
      </c>
      <c r="L41" s="1" t="s">
        <v>119</v>
      </c>
      <c r="M41" s="1">
        <v>4</v>
      </c>
      <c r="N41" s="1">
        <v>1</v>
      </c>
      <c r="O41" s="1"/>
      <c r="P41" s="1">
        <v>2</v>
      </c>
      <c r="Q41" s="1" t="s">
        <v>119</v>
      </c>
      <c r="R41" s="1">
        <v>4</v>
      </c>
      <c r="S41" s="1">
        <v>1</v>
      </c>
      <c r="T41" s="1"/>
      <c r="U41" s="1"/>
      <c r="V41" s="1" t="str">
        <f>"MEMO("&amp;DEC2HEX(338500+(A41-1)*4+64*3)&amp;",4,"&amp;DEC2HEX(D41,2)&amp;DEC2HEX(C41,2)&amp;VLOOKUP(B41,X!$A$1:$B$808,2,0)&amp;")"</f>
        <v>MEMO(52B08,4,01040592)</v>
      </c>
      <c r="W41" s="1" t="str">
        <f>"MEMO("&amp;DEC2HEX(338532+(F41-1)*4+64*3)&amp;",4,"&amp;DEC2HEX(I41,2)&amp;DEC2HEX(H41,2)&amp;VLOOKUP(G41,X!$A$1:$B$808,2,0)&amp;")"</f>
        <v>MEMO(52B28,4,01040592)</v>
      </c>
      <c r="X41" s="1" t="str">
        <f>"MEMO("&amp;DEC2HEX(339396+(K41-1)*4+72*3)&amp;",4,"&amp;DEC2HEX(N41,2)&amp;DEC2HEX(M41,2)&amp;VLOOKUP(L41,X!$A$1:$B$808,2,0)&amp;")"</f>
        <v>MEMO(52EA0,4,01040592)</v>
      </c>
      <c r="Y41" s="1" t="str">
        <f>"MEMO("&amp;DEC2HEX(339432+(P41-1)*4+72*3)&amp;",4,"&amp;DEC2HEX(S41,2)&amp;DEC2HEX(R41,2)&amp;VLOOKUP(Q41,X!$A$1:$B$808,2,0)&amp;")"</f>
        <v>MEMO(52EC4,4,01040592)</v>
      </c>
    </row>
    <row r="42" spans="1:25" x14ac:dyDescent="0.15">
      <c r="A42" s="1">
        <v>3</v>
      </c>
      <c r="B42" s="1" t="s">
        <v>121</v>
      </c>
      <c r="C42" s="1">
        <v>6</v>
      </c>
      <c r="D42" s="1"/>
      <c r="E42" s="1"/>
      <c r="F42" s="1">
        <v>3</v>
      </c>
      <c r="G42" s="1" t="s">
        <v>121</v>
      </c>
      <c r="H42" s="1">
        <v>6</v>
      </c>
      <c r="I42" s="1"/>
      <c r="J42" s="1"/>
      <c r="K42" s="1">
        <v>3</v>
      </c>
      <c r="L42" s="1" t="s">
        <v>124</v>
      </c>
      <c r="M42" s="1">
        <v>3</v>
      </c>
      <c r="N42" s="1"/>
      <c r="O42" s="1"/>
      <c r="P42" s="1">
        <v>3</v>
      </c>
      <c r="Q42" s="1" t="s">
        <v>121</v>
      </c>
      <c r="R42" s="1">
        <v>6</v>
      </c>
      <c r="S42" s="1"/>
      <c r="T42" s="1"/>
      <c r="U42" s="1"/>
      <c r="V42" s="1" t="str">
        <f>"MEMO("&amp;DEC2HEX(338500+(A42-1)*4+64*3)&amp;",4,"&amp;DEC2HEX(D42,2)&amp;DEC2HEX(C42,2)&amp;VLOOKUP(B42,X!$A$1:$B$808,2,0)&amp;")"</f>
        <v>MEMO(52B0C,4,00060618)</v>
      </c>
      <c r="W42" s="1" t="str">
        <f>"MEMO("&amp;DEC2HEX(338532+(F42-1)*4+64*3)&amp;",4,"&amp;DEC2HEX(I42,2)&amp;DEC2HEX(H42,2)&amp;VLOOKUP(G42,X!$A$1:$B$808,2,0)&amp;")"</f>
        <v>MEMO(52B2C,4,00060618)</v>
      </c>
      <c r="X42" s="1" t="str">
        <f>"MEMO("&amp;DEC2HEX(339396+(K42-1)*4+72*3)&amp;",4,"&amp;DEC2HEX(N42,2)&amp;DEC2HEX(M42,2)&amp;VLOOKUP(L42,X!$A$1:$B$808,2,0)&amp;")"</f>
        <v>MEMO(52EA4,4,00030E0D)</v>
      </c>
      <c r="Y42" s="1" t="str">
        <f>"MEMO("&amp;DEC2HEX(339432+(P42-1)*4+72*3)&amp;",4,"&amp;DEC2HEX(S42,2)&amp;DEC2HEX(R42,2)&amp;VLOOKUP(Q42,X!$A$1:$B$808,2,0)&amp;")"</f>
        <v>MEMO(52EC8,4,00060618)</v>
      </c>
    </row>
    <row r="43" spans="1:25" x14ac:dyDescent="0.15">
      <c r="A43" s="1">
        <v>4</v>
      </c>
      <c r="B43" s="1" t="s">
        <v>123</v>
      </c>
      <c r="C43" s="1">
        <v>3</v>
      </c>
      <c r="D43" s="1"/>
      <c r="E43" s="1"/>
      <c r="F43" s="1">
        <v>4</v>
      </c>
      <c r="G43" s="1" t="s">
        <v>123</v>
      </c>
      <c r="H43" s="1">
        <v>3</v>
      </c>
      <c r="I43" s="1"/>
      <c r="J43" s="1"/>
      <c r="K43" s="1">
        <v>4</v>
      </c>
      <c r="L43" s="1" t="s">
        <v>123</v>
      </c>
      <c r="M43" s="1">
        <v>10</v>
      </c>
      <c r="N43" s="1"/>
      <c r="O43" s="1"/>
      <c r="P43" s="1">
        <v>4</v>
      </c>
      <c r="Q43" s="1" t="s">
        <v>123</v>
      </c>
      <c r="R43" s="1">
        <v>10</v>
      </c>
      <c r="S43" s="1"/>
      <c r="T43" s="1"/>
      <c r="U43" s="1"/>
      <c r="V43" s="1" t="str">
        <f>"MEMO("&amp;DEC2HEX(338500+(A43-1)*4+64*3)&amp;",4,"&amp;DEC2HEX(D43,2)&amp;DEC2HEX(C43,2)&amp;VLOOKUP(B43,X!$A$1:$B$808,2,0)&amp;")"</f>
        <v>MEMO(52B10,4,000302FE)</v>
      </c>
      <c r="W43" s="1" t="str">
        <f>"MEMO("&amp;DEC2HEX(338532+(F43-1)*4+64*3)&amp;",4,"&amp;DEC2HEX(I43,2)&amp;DEC2HEX(H43,2)&amp;VLOOKUP(G43,X!$A$1:$B$808,2,0)&amp;")"</f>
        <v>MEMO(52B30,4,000302FE)</v>
      </c>
      <c r="X43" s="1" t="str">
        <f>"MEMO("&amp;DEC2HEX(339396+(K43-1)*4+72*3)&amp;",4,"&amp;DEC2HEX(N43,2)&amp;DEC2HEX(M43,2)&amp;VLOOKUP(L43,X!$A$1:$B$808,2,0)&amp;")"</f>
        <v>MEMO(52EA8,4,000A02FE)</v>
      </c>
      <c r="Y43" s="1" t="str">
        <f>"MEMO("&amp;DEC2HEX(339432+(P43-1)*4+72*3)&amp;",4,"&amp;DEC2HEX(S43,2)&amp;DEC2HEX(R43,2)&amp;VLOOKUP(Q43,X!$A$1:$B$808,2,0)&amp;")"</f>
        <v>MEMO(52ECC,4,000A02FE)</v>
      </c>
    </row>
    <row r="44" spans="1:25" x14ac:dyDescent="0.15">
      <c r="A44" s="1">
        <v>5</v>
      </c>
      <c r="B44" s="1" t="s">
        <v>127</v>
      </c>
      <c r="C44" s="1">
        <v>7</v>
      </c>
      <c r="D44" s="1"/>
      <c r="E44" s="1"/>
      <c r="F44" s="1">
        <v>5</v>
      </c>
      <c r="G44" s="1" t="s">
        <v>131</v>
      </c>
      <c r="H44" s="1">
        <v>9</v>
      </c>
      <c r="I44" s="1"/>
      <c r="J44" s="1"/>
      <c r="K44" s="1">
        <v>5</v>
      </c>
      <c r="L44" s="1" t="s">
        <v>131</v>
      </c>
      <c r="M44" s="1">
        <v>9</v>
      </c>
      <c r="N44" s="1"/>
      <c r="O44" s="1"/>
      <c r="P44" s="1">
        <v>5</v>
      </c>
      <c r="Q44" s="1" t="s">
        <v>124</v>
      </c>
      <c r="R44" s="1">
        <v>3</v>
      </c>
      <c r="S44" s="1"/>
      <c r="T44" s="1"/>
      <c r="U44" s="1"/>
      <c r="V44" s="1" t="str">
        <f>"MEMO("&amp;DEC2HEX(338500+(A44-1)*4+64*3)&amp;",4,"&amp;DEC2HEX(D44,2)&amp;DEC2HEX(C44,2)&amp;VLOOKUP(B44,X!$A$1:$B$808,2,0)&amp;")"</f>
        <v>MEMO(52B14,4,00070648)</v>
      </c>
      <c r="W44" s="1" t="str">
        <f>"MEMO("&amp;DEC2HEX(338532+(F44-1)*4+64*3)&amp;",4,"&amp;DEC2HEX(I44,2)&amp;DEC2HEX(H44,2)&amp;VLOOKUP(G44,X!$A$1:$B$808,2,0)&amp;")"</f>
        <v>MEMO(52B34,4,00090E7A)</v>
      </c>
      <c r="X44" s="1" t="str">
        <f>"MEMO("&amp;DEC2HEX(339396+(K44-1)*4+72*3)&amp;",4,"&amp;DEC2HEX(N44,2)&amp;DEC2HEX(M44,2)&amp;VLOOKUP(L44,X!$A$1:$B$808,2,0)&amp;")"</f>
        <v>MEMO(52EAC,4,00090E7A)</v>
      </c>
      <c r="Y44" s="1" t="str">
        <f>"MEMO("&amp;DEC2HEX(339432+(P44-1)*4+72*3)&amp;",4,"&amp;DEC2HEX(S44,2)&amp;DEC2HEX(R44,2)&amp;VLOOKUP(Q44,X!$A$1:$B$808,2,0)&amp;")"</f>
        <v>MEMO(52ED0,4,00030E0D)</v>
      </c>
    </row>
    <row r="45" spans="1:25" x14ac:dyDescent="0.15">
      <c r="A45" s="1">
        <v>6</v>
      </c>
      <c r="B45" s="1" t="s">
        <v>120</v>
      </c>
      <c r="C45" s="1">
        <v>5</v>
      </c>
      <c r="D45" s="1"/>
      <c r="E45" s="1"/>
      <c r="F45" s="1">
        <v>6</v>
      </c>
      <c r="G45" s="1" t="s">
        <v>120</v>
      </c>
      <c r="H45" s="1">
        <v>5</v>
      </c>
      <c r="I45" s="1"/>
      <c r="J45" s="1"/>
      <c r="K45" s="1">
        <v>6</v>
      </c>
      <c r="L45" s="1" t="s">
        <v>126</v>
      </c>
      <c r="M45" s="1">
        <v>7</v>
      </c>
      <c r="N45" s="1"/>
      <c r="O45" s="1"/>
      <c r="P45" s="1">
        <v>6</v>
      </c>
      <c r="Q45" s="1" t="s">
        <v>120</v>
      </c>
      <c r="R45" s="1">
        <v>5</v>
      </c>
      <c r="S45" s="1"/>
      <c r="T45" s="1"/>
      <c r="U45" s="1"/>
      <c r="V45" s="1" t="str">
        <f>"MEMO("&amp;DEC2HEX(338500+(A45-1)*4+64*3)&amp;",4,"&amp;DEC2HEX(D45,2)&amp;DEC2HEX(C45,2)&amp;VLOOKUP(B45,X!$A$1:$B$808,2,0)&amp;")"</f>
        <v>MEMO(52B18,4,0005014F)</v>
      </c>
      <c r="W45" s="1" t="str">
        <f>"MEMO("&amp;DEC2HEX(338532+(F45-1)*4+64*3)&amp;",4,"&amp;DEC2HEX(I45,2)&amp;DEC2HEX(H45,2)&amp;VLOOKUP(G45,X!$A$1:$B$808,2,0)&amp;")"</f>
        <v>MEMO(52B38,4,0005014F)</v>
      </c>
      <c r="X45" s="1" t="str">
        <f>"MEMO("&amp;DEC2HEX(339396+(K45-1)*4+72*3)&amp;",4,"&amp;DEC2HEX(N45,2)&amp;DEC2HEX(M45,2)&amp;VLOOKUP(L45,X!$A$1:$B$808,2,0)&amp;")"</f>
        <v>MEMO(52EB0,4,0007064B)</v>
      </c>
      <c r="Y45" s="1" t="str">
        <f>"MEMO("&amp;DEC2HEX(339432+(P45-1)*4+72*3)&amp;",4,"&amp;DEC2HEX(S45,2)&amp;DEC2HEX(R45,2)&amp;VLOOKUP(Q45,X!$A$1:$B$808,2,0)&amp;")"</f>
        <v>MEMO(52ED4,4,0005014F)</v>
      </c>
    </row>
    <row r="46" spans="1:25" x14ac:dyDescent="0.15">
      <c r="A46" s="1">
        <v>7</v>
      </c>
      <c r="B46" s="1" t="s">
        <v>131</v>
      </c>
      <c r="C46" s="1">
        <v>9</v>
      </c>
      <c r="D46" s="1"/>
      <c r="E46" s="1"/>
      <c r="F46" s="1">
        <v>7</v>
      </c>
      <c r="G46" s="1" t="s">
        <v>126</v>
      </c>
      <c r="H46" s="1">
        <v>7</v>
      </c>
      <c r="I46" s="1"/>
      <c r="J46" s="1"/>
      <c r="K46" s="1">
        <v>7</v>
      </c>
      <c r="L46" s="1" t="s">
        <v>120</v>
      </c>
      <c r="M46" s="1">
        <v>5</v>
      </c>
      <c r="N46" s="1"/>
      <c r="O46" s="1"/>
      <c r="P46" s="1">
        <v>7</v>
      </c>
      <c r="Q46" s="1" t="s">
        <v>131</v>
      </c>
      <c r="R46" s="1">
        <v>9</v>
      </c>
      <c r="S46" s="1"/>
      <c r="T46" s="1"/>
      <c r="U46" s="1"/>
      <c r="V46" s="1" t="str">
        <f>"MEMO("&amp;DEC2HEX(338500+(A46-1)*4+64*3)&amp;",4,"&amp;DEC2HEX(D46,2)&amp;DEC2HEX(C46,2)&amp;VLOOKUP(B46,X!$A$1:$B$808,2,0)&amp;")"</f>
        <v>MEMO(52B1C,4,00090E7A)</v>
      </c>
      <c r="W46" s="1" t="str">
        <f>"MEMO("&amp;DEC2HEX(338532+(F46-1)*4+64*3)&amp;",4,"&amp;DEC2HEX(I46,2)&amp;DEC2HEX(H46,2)&amp;VLOOKUP(G46,X!$A$1:$B$808,2,0)&amp;")"</f>
        <v>MEMO(52B3C,4,0007064B)</v>
      </c>
      <c r="X46" s="1" t="str">
        <f>"MEMO("&amp;DEC2HEX(339396+(K46-1)*4+72*3)&amp;",4,"&amp;DEC2HEX(N46,2)&amp;DEC2HEX(M46,2)&amp;VLOOKUP(L46,X!$A$1:$B$808,2,0)&amp;")"</f>
        <v>MEMO(52EB4,4,0005014F)</v>
      </c>
      <c r="Y46" s="1" t="str">
        <f>"MEMO("&amp;DEC2HEX(339432+(P46-1)*4+72*3)&amp;",4,"&amp;DEC2HEX(S46,2)&amp;DEC2HEX(R46,2)&amp;VLOOKUP(Q46,X!$A$1:$B$808,2,0)&amp;")"</f>
        <v>MEMO(52ED8,4,00090E7A)</v>
      </c>
    </row>
    <row r="47" spans="1:25" x14ac:dyDescent="0.15">
      <c r="A47" s="1">
        <v>8</v>
      </c>
      <c r="B47" s="1" t="s">
        <v>117</v>
      </c>
      <c r="C47" s="1">
        <v>2</v>
      </c>
      <c r="D47" s="1"/>
      <c r="E47" s="1"/>
      <c r="F47" s="1">
        <v>8</v>
      </c>
      <c r="G47" s="1" t="s">
        <v>117</v>
      </c>
      <c r="H47" s="1">
        <v>2</v>
      </c>
      <c r="I47" s="1"/>
      <c r="J47" s="1"/>
      <c r="K47" s="1">
        <v>8</v>
      </c>
      <c r="L47" s="1" t="s">
        <v>121</v>
      </c>
      <c r="M47" s="1">
        <v>6</v>
      </c>
      <c r="N47" s="1"/>
      <c r="O47" s="1"/>
      <c r="P47" s="1">
        <v>8</v>
      </c>
      <c r="Q47" s="1" t="s">
        <v>126</v>
      </c>
      <c r="R47" s="1">
        <v>7</v>
      </c>
      <c r="S47" s="1"/>
      <c r="T47" s="1"/>
      <c r="U47" s="1"/>
      <c r="V47" s="1" t="str">
        <f>"MEMO("&amp;DEC2HEX(338500+(A47-1)*4+64*3)&amp;",4,"&amp;DEC2HEX(D47,2)&amp;DEC2HEX(C47,2)&amp;VLOOKUP(B47,X!$A$1:$B$808,2,0)&amp;")"</f>
        <v>MEMO(52B20,4,00020156)</v>
      </c>
      <c r="W47" s="1" t="str">
        <f>"MEMO("&amp;DEC2HEX(338532+(F47-1)*4+64*3)&amp;",4,"&amp;DEC2HEX(I47,2)&amp;DEC2HEX(H47,2)&amp;VLOOKUP(G47,X!$A$1:$B$808,2,0)&amp;")"</f>
        <v>MEMO(52B40,4,00020156)</v>
      </c>
      <c r="X47" s="1" t="str">
        <f>"MEMO("&amp;DEC2HEX(339396+(K47-1)*4+72*3)&amp;",4,"&amp;DEC2HEX(N47,2)&amp;DEC2HEX(M47,2)&amp;VLOOKUP(L47,X!$A$1:$B$808,2,0)&amp;")"</f>
        <v>MEMO(52EB8,4,00060618)</v>
      </c>
      <c r="Y47" s="1" t="str">
        <f>"MEMO("&amp;DEC2HEX(339432+(P47-1)*4+72*3)&amp;",4,"&amp;DEC2HEX(S47,2)&amp;DEC2HEX(R47,2)&amp;VLOOKUP(Q47,X!$A$1:$B$808,2,0)&amp;")"</f>
        <v>MEMO(52EDC,4,0007064B)</v>
      </c>
    </row>
    <row r="48" spans="1:25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1">
        <v>9</v>
      </c>
      <c r="L48" s="1" t="s">
        <v>117</v>
      </c>
      <c r="M48" s="1">
        <v>2</v>
      </c>
      <c r="N48" s="1"/>
      <c r="O48" s="1"/>
      <c r="P48" s="1">
        <v>9</v>
      </c>
      <c r="Q48" s="1" t="s">
        <v>117</v>
      </c>
      <c r="R48" s="1">
        <v>2</v>
      </c>
      <c r="S48" s="1"/>
      <c r="T48" s="1"/>
      <c r="U48" s="1"/>
      <c r="V48" s="1"/>
      <c r="W48" s="1"/>
      <c r="X48" s="1" t="str">
        <f>"MEMO("&amp;DEC2HEX(339396+(K48-1)*4+72*3)&amp;",4,"&amp;DEC2HEX(N48,2)&amp;DEC2HEX(M48,2)&amp;VLOOKUP(L48,X!$A$1:$B$808,2,0)&amp;")"</f>
        <v>MEMO(52EBC,4,00020156)</v>
      </c>
      <c r="Y48" s="1" t="str">
        <f>"MEMO("&amp;DEC2HEX(339432+(P48-1)*4+72*3)&amp;",4,"&amp;DEC2HEX(S48,2)&amp;DEC2HEX(R48,2)&amp;VLOOKUP(Q48,X!$A$1:$B$808,2,0)&amp;")"</f>
        <v>MEMO(52EE0,4,00020156)</v>
      </c>
    </row>
    <row r="49" spans="1:25" x14ac:dyDescent="0.15">
      <c r="A49" s="14" t="s">
        <v>1539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6"/>
      <c r="V49" s="6"/>
      <c r="W49" s="6"/>
      <c r="X49" s="6"/>
      <c r="Y49" s="6"/>
    </row>
    <row r="50" spans="1:25" x14ac:dyDescent="0.15">
      <c r="A50" s="15" t="s">
        <v>717</v>
      </c>
      <c r="B50" s="15"/>
      <c r="C50" s="15"/>
      <c r="D50" s="15"/>
      <c r="E50" s="15"/>
      <c r="F50" s="16" t="s">
        <v>720</v>
      </c>
      <c r="G50" s="16"/>
      <c r="H50" s="16"/>
      <c r="I50" s="16"/>
      <c r="J50" s="16"/>
      <c r="K50" s="13" t="s">
        <v>721</v>
      </c>
      <c r="L50" s="13"/>
      <c r="M50" s="13"/>
      <c r="N50" s="13"/>
      <c r="O50" s="13"/>
      <c r="P50" s="12" t="s">
        <v>722</v>
      </c>
      <c r="Q50" s="12"/>
      <c r="R50" s="12"/>
      <c r="S50" s="12"/>
      <c r="T50" s="12"/>
      <c r="U50" s="1"/>
      <c r="V50" s="1" t="s">
        <v>1533</v>
      </c>
      <c r="W50" s="1" t="s">
        <v>1534</v>
      </c>
      <c r="X50" s="1" t="s">
        <v>1535</v>
      </c>
      <c r="Y50" s="1" t="s">
        <v>1549</v>
      </c>
    </row>
    <row r="51" spans="1:25" x14ac:dyDescent="0.15">
      <c r="A51" s="1"/>
      <c r="B51" s="1" t="s">
        <v>716</v>
      </c>
      <c r="C51" s="1" t="s">
        <v>718</v>
      </c>
      <c r="D51" s="1" t="s">
        <v>719</v>
      </c>
      <c r="E51" s="1"/>
      <c r="F51" s="1"/>
      <c r="G51" s="1" t="s">
        <v>716</v>
      </c>
      <c r="H51" s="1" t="s">
        <v>718</v>
      </c>
      <c r="I51" s="1" t="s">
        <v>719</v>
      </c>
      <c r="J51" s="1"/>
      <c r="K51" s="1"/>
      <c r="L51" s="1" t="s">
        <v>716</v>
      </c>
      <c r="M51" s="1" t="s">
        <v>718</v>
      </c>
      <c r="N51" s="1" t="s">
        <v>719</v>
      </c>
      <c r="O51" s="1"/>
      <c r="P51" s="1"/>
      <c r="Q51" s="1" t="s">
        <v>716</v>
      </c>
      <c r="R51" s="1" t="s">
        <v>718</v>
      </c>
      <c r="S51" s="1" t="s">
        <v>719</v>
      </c>
      <c r="T51" s="1"/>
      <c r="U51" s="1"/>
      <c r="V51" s="1"/>
      <c r="W51" s="1"/>
      <c r="X51" s="1"/>
      <c r="Y51" s="1"/>
    </row>
    <row r="52" spans="1:25" x14ac:dyDescent="0.15">
      <c r="A52" s="1">
        <v>1</v>
      </c>
      <c r="B52" s="1" t="s">
        <v>165</v>
      </c>
      <c r="C52" s="1">
        <v>7</v>
      </c>
      <c r="D52" s="1"/>
      <c r="E52" s="1"/>
      <c r="F52" s="1">
        <v>1</v>
      </c>
      <c r="G52" s="1" t="s">
        <v>158</v>
      </c>
      <c r="H52" s="1">
        <v>4</v>
      </c>
      <c r="I52" s="1"/>
      <c r="J52" s="1"/>
      <c r="K52" s="1">
        <v>1</v>
      </c>
      <c r="L52" s="1" t="s">
        <v>165</v>
      </c>
      <c r="M52" s="1">
        <v>7</v>
      </c>
      <c r="N52" s="1"/>
      <c r="O52" s="1"/>
      <c r="P52" s="1">
        <v>1</v>
      </c>
      <c r="Q52" s="1" t="s">
        <v>158</v>
      </c>
      <c r="R52" s="1">
        <v>4</v>
      </c>
      <c r="S52" s="1"/>
      <c r="T52" s="1"/>
      <c r="U52" s="1"/>
      <c r="V52" s="1" t="str">
        <f>"MEMO("&amp;DEC2HEX(338500+(A52-1)*4+64*4)&amp;",4,"&amp;DEC2HEX(D52,2)&amp;DEC2HEX(C52,2)&amp;VLOOKUP(B52,X!$A$1:$B$808,2,0)&amp;")"</f>
        <v>MEMO(52B44,4,000706AE)</v>
      </c>
      <c r="W52" s="1" t="str">
        <f>"MEMO("&amp;DEC2HEX(338532+(F52-1)*4+64*4)&amp;",4,"&amp;DEC2HEX(I52,2)&amp;DEC2HEX(H52,2)&amp;VLOOKUP(G52,X!$A$1:$B$808,2,0)&amp;")"</f>
        <v>MEMO(52B64,4,000406B4)</v>
      </c>
      <c r="X52" s="1" t="str">
        <f>"MEMO("&amp;DEC2HEX(339396+(K52-1)*4+72*4)&amp;",4,"&amp;DEC2HEX(N52,2)&amp;DEC2HEX(M52,2)&amp;VLOOKUP(L52,X!$A$1:$B$808,2,0)&amp;")"</f>
        <v>MEMO(52EE4,4,000706AE)</v>
      </c>
      <c r="Y52" s="1" t="str">
        <f>"MEMO("&amp;DEC2HEX(339432+(P52-1)*4+72*4)&amp;",4,"&amp;DEC2HEX(S52,2)&amp;DEC2HEX(R52,2)&amp;VLOOKUP(Q52,X!$A$1:$B$808,2,0)&amp;")"</f>
        <v>MEMO(52F08,4,000406B4)</v>
      </c>
    </row>
    <row r="53" spans="1:25" x14ac:dyDescent="0.15">
      <c r="A53" s="1">
        <v>2</v>
      </c>
      <c r="B53" s="1" t="s">
        <v>157</v>
      </c>
      <c r="C53" s="1">
        <v>6</v>
      </c>
      <c r="D53" s="1"/>
      <c r="E53" s="1"/>
      <c r="F53" s="1">
        <v>2</v>
      </c>
      <c r="G53" s="1" t="s">
        <v>172</v>
      </c>
      <c r="H53" s="1">
        <v>8</v>
      </c>
      <c r="I53" s="1"/>
      <c r="J53" s="1"/>
      <c r="K53" s="1">
        <v>2</v>
      </c>
      <c r="L53" s="1" t="s">
        <v>157</v>
      </c>
      <c r="M53" s="1">
        <v>6</v>
      </c>
      <c r="N53" s="1"/>
      <c r="O53" s="1"/>
      <c r="P53" s="1">
        <v>2</v>
      </c>
      <c r="Q53" s="1" t="s">
        <v>157</v>
      </c>
      <c r="R53" s="1">
        <v>6</v>
      </c>
      <c r="S53" s="1"/>
      <c r="T53" s="1"/>
      <c r="U53" s="1"/>
      <c r="V53" s="1" t="str">
        <f>"MEMO("&amp;DEC2HEX(338500+(A53-1)*4+64*4)&amp;",4,"&amp;DEC2HEX(D53,2)&amp;DEC2HEX(C53,2)&amp;VLOOKUP(B53,X!$A$1:$B$808,2,0)&amp;")"</f>
        <v>MEMO(52B48,4,000605B3)</v>
      </c>
      <c r="W53" s="1" t="str">
        <f>"MEMO("&amp;DEC2HEX(338532+(F53-1)*4+64*4)&amp;",4,"&amp;DEC2HEX(I53,2)&amp;DEC2HEX(H53,2)&amp;VLOOKUP(G53,X!$A$1:$B$808,2,0)&amp;")"</f>
        <v>MEMO(52B68,4,00080E30)</v>
      </c>
      <c r="X53" s="1" t="str">
        <f>"MEMO("&amp;DEC2HEX(339396+(K53-1)*4+72*4)&amp;",4,"&amp;DEC2HEX(N53,2)&amp;DEC2HEX(M53,2)&amp;VLOOKUP(L53,X!$A$1:$B$808,2,0)&amp;")"</f>
        <v>MEMO(52EE8,4,000605B3)</v>
      </c>
      <c r="Y53" s="1" t="str">
        <f>"MEMO("&amp;DEC2HEX(339432+(P53-1)*4+72*4)&amp;",4,"&amp;DEC2HEX(S53,2)&amp;DEC2HEX(R53,2)&amp;VLOOKUP(Q53,X!$A$1:$B$808,2,0)&amp;")"</f>
        <v>MEMO(52F0C,4,000605B3)</v>
      </c>
    </row>
    <row r="54" spans="1:25" x14ac:dyDescent="0.15">
      <c r="A54" s="1">
        <v>3</v>
      </c>
      <c r="B54" s="1" t="s">
        <v>161</v>
      </c>
      <c r="C54" s="1">
        <v>4</v>
      </c>
      <c r="D54" s="1"/>
      <c r="E54" s="1"/>
      <c r="F54" s="1">
        <v>3</v>
      </c>
      <c r="G54" s="1" t="s">
        <v>157</v>
      </c>
      <c r="H54" s="1">
        <v>6</v>
      </c>
      <c r="I54" s="1"/>
      <c r="J54" s="1"/>
      <c r="K54" s="1">
        <v>3</v>
      </c>
      <c r="L54" s="1" t="s">
        <v>160</v>
      </c>
      <c r="M54" s="1">
        <v>3</v>
      </c>
      <c r="N54" s="1"/>
      <c r="O54" s="1"/>
      <c r="P54" s="1">
        <v>3</v>
      </c>
      <c r="Q54" s="1" t="s">
        <v>165</v>
      </c>
      <c r="R54" s="1">
        <v>7</v>
      </c>
      <c r="S54" s="1"/>
      <c r="T54" s="1"/>
      <c r="U54" s="1"/>
      <c r="V54" s="1" t="str">
        <f>"MEMO("&amp;DEC2HEX(338500+(A54-1)*4+64*4)&amp;",4,"&amp;DEC2HEX(D54,2)&amp;DEC2HEX(C54,2)&amp;VLOOKUP(B54,X!$A$1:$B$808,2,0)&amp;")"</f>
        <v>MEMO(52B4C,4,000405AF)</v>
      </c>
      <c r="W54" s="1" t="str">
        <f>"MEMO("&amp;DEC2HEX(338532+(F54-1)*4+64*4)&amp;",4,"&amp;DEC2HEX(I54,2)&amp;DEC2HEX(H54,2)&amp;VLOOKUP(G54,X!$A$1:$B$808,2,0)&amp;")"</f>
        <v>MEMO(52B6C,4,000605B3)</v>
      </c>
      <c r="X54" s="1" t="str">
        <f>"MEMO("&amp;DEC2HEX(339396+(K54-1)*4+72*4)&amp;",4,"&amp;DEC2HEX(N54,2)&amp;DEC2HEX(M54,2)&amp;VLOOKUP(L54,X!$A$1:$B$808,2,0)&amp;")"</f>
        <v>MEMO(52EEC,4,00030DA0)</v>
      </c>
      <c r="Y54" s="1" t="str">
        <f>"MEMO("&amp;DEC2HEX(339432+(P54-1)*4+72*4)&amp;",4,"&amp;DEC2HEX(S54,2)&amp;DEC2HEX(R54,2)&amp;VLOOKUP(Q54,X!$A$1:$B$808,2,0)&amp;")"</f>
        <v>MEMO(52F10,4,000706AE)</v>
      </c>
    </row>
    <row r="55" spans="1:25" x14ac:dyDescent="0.15">
      <c r="A55" s="1">
        <v>4</v>
      </c>
      <c r="B55" s="1" t="s">
        <v>156</v>
      </c>
      <c r="C55" s="1">
        <v>5</v>
      </c>
      <c r="D55" s="1">
        <v>1</v>
      </c>
      <c r="E55" s="1"/>
      <c r="F55" s="1">
        <v>4</v>
      </c>
      <c r="G55" s="1" t="s">
        <v>156</v>
      </c>
      <c r="H55" s="1">
        <v>5</v>
      </c>
      <c r="I55" s="1">
        <v>1</v>
      </c>
      <c r="J55" s="1"/>
      <c r="K55" s="1">
        <v>4</v>
      </c>
      <c r="L55" s="1" t="s">
        <v>156</v>
      </c>
      <c r="M55" s="1">
        <v>5</v>
      </c>
      <c r="N55" s="1">
        <v>1</v>
      </c>
      <c r="O55" s="1"/>
      <c r="P55" s="1">
        <v>4</v>
      </c>
      <c r="Q55" s="1" t="s">
        <v>156</v>
      </c>
      <c r="R55" s="1">
        <v>5</v>
      </c>
      <c r="S55" s="1">
        <v>1</v>
      </c>
      <c r="T55" s="1"/>
      <c r="U55" s="1"/>
      <c r="V55" s="1" t="str">
        <f>"MEMO("&amp;DEC2HEX(338500+(A55-1)*4+64*4)&amp;",4,"&amp;DEC2HEX(D55,2)&amp;DEC2HEX(C55,2)&amp;VLOOKUP(B55,X!$A$1:$B$808,2,0)&amp;")"</f>
        <v>MEMO(52B50,4,01050482)</v>
      </c>
      <c r="W55" s="1" t="str">
        <f>"MEMO("&amp;DEC2HEX(338532+(F55-1)*4+64*4)&amp;",4,"&amp;DEC2HEX(I55,2)&amp;DEC2HEX(H55,2)&amp;VLOOKUP(G55,X!$A$1:$B$808,2,0)&amp;")"</f>
        <v>MEMO(52B70,4,01050482)</v>
      </c>
      <c r="X55" s="1" t="str">
        <f>"MEMO("&amp;DEC2HEX(339396+(K55-1)*4+72*4)&amp;",4,"&amp;DEC2HEX(N55,2)&amp;DEC2HEX(M55,2)&amp;VLOOKUP(L55,X!$A$1:$B$808,2,0)&amp;")"</f>
        <v>MEMO(52EF0,4,01050482)</v>
      </c>
      <c r="Y55" s="1" t="str">
        <f>"MEMO("&amp;DEC2HEX(339432+(P55-1)*4+72*4)&amp;",4,"&amp;DEC2HEX(S55,2)&amp;DEC2HEX(R55,2)&amp;VLOOKUP(Q55,X!$A$1:$B$808,2,0)&amp;")"</f>
        <v>MEMO(52F14,4,01050482)</v>
      </c>
    </row>
    <row r="56" spans="1:25" x14ac:dyDescent="0.15">
      <c r="A56" s="1">
        <v>5</v>
      </c>
      <c r="B56" s="1" t="s">
        <v>160</v>
      </c>
      <c r="C56" s="1">
        <v>3</v>
      </c>
      <c r="D56" s="1"/>
      <c r="E56" s="1"/>
      <c r="F56" s="1">
        <v>5</v>
      </c>
      <c r="G56" s="1" t="s">
        <v>160</v>
      </c>
      <c r="H56" s="1">
        <v>3</v>
      </c>
      <c r="I56" s="1"/>
      <c r="J56" s="1"/>
      <c r="K56" s="1">
        <v>5</v>
      </c>
      <c r="L56" s="1" t="s">
        <v>159</v>
      </c>
      <c r="M56" s="1">
        <v>10</v>
      </c>
      <c r="N56" s="1"/>
      <c r="O56" s="1"/>
      <c r="P56" s="1">
        <v>5</v>
      </c>
      <c r="Q56" s="1" t="s">
        <v>159</v>
      </c>
      <c r="R56" s="1">
        <v>10</v>
      </c>
      <c r="S56" s="1"/>
      <c r="T56" s="1"/>
      <c r="U56" s="1"/>
      <c r="V56" s="1" t="str">
        <f>"MEMO("&amp;DEC2HEX(338500+(A56-1)*4+64*4)&amp;",4,"&amp;DEC2HEX(D56,2)&amp;DEC2HEX(C56,2)&amp;VLOOKUP(B56,X!$A$1:$B$808,2,0)&amp;")"</f>
        <v>MEMO(52B54,4,00030DA0)</v>
      </c>
      <c r="W56" s="1" t="str">
        <f>"MEMO("&amp;DEC2HEX(338532+(F56-1)*4+64*4)&amp;",4,"&amp;DEC2HEX(I56,2)&amp;DEC2HEX(H56,2)&amp;VLOOKUP(G56,X!$A$1:$B$808,2,0)&amp;")"</f>
        <v>MEMO(52B74,4,00030DA0)</v>
      </c>
      <c r="X56" s="1" t="str">
        <f>"MEMO("&amp;DEC2HEX(339396+(K56-1)*4+72*4)&amp;",4,"&amp;DEC2HEX(N56,2)&amp;DEC2HEX(M56,2)&amp;VLOOKUP(L56,X!$A$1:$B$808,2,0)&amp;")"</f>
        <v>MEMO(52EF4,4,000A0E0E)</v>
      </c>
      <c r="Y56" s="1" t="str">
        <f>"MEMO("&amp;DEC2HEX(339432+(P56-1)*4+72*4)&amp;",4,"&amp;DEC2HEX(S56,2)&amp;DEC2HEX(R56,2)&amp;VLOOKUP(Q56,X!$A$1:$B$808,2,0)&amp;")"</f>
        <v>MEMO(52F18,4,000A0E0E)</v>
      </c>
    </row>
    <row r="57" spans="1:25" x14ac:dyDescent="0.15">
      <c r="A57" s="1">
        <v>6</v>
      </c>
      <c r="B57" s="1" t="s">
        <v>166</v>
      </c>
      <c r="C57" s="1">
        <v>8</v>
      </c>
      <c r="D57" s="1"/>
      <c r="E57" s="1"/>
      <c r="F57" s="1">
        <v>6</v>
      </c>
      <c r="G57" s="1" t="s">
        <v>165</v>
      </c>
      <c r="H57" s="1">
        <v>7</v>
      </c>
      <c r="I57" s="1"/>
      <c r="J57" s="1"/>
      <c r="K57" s="1">
        <v>6</v>
      </c>
      <c r="L57" s="1" t="s">
        <v>166</v>
      </c>
      <c r="M57" s="1">
        <v>8</v>
      </c>
      <c r="N57" s="1"/>
      <c r="O57" s="1"/>
      <c r="P57" s="1">
        <v>6</v>
      </c>
      <c r="Q57" s="1" t="s">
        <v>160</v>
      </c>
      <c r="R57" s="1">
        <v>3</v>
      </c>
      <c r="S57" s="1"/>
      <c r="T57" s="1"/>
      <c r="U57" s="1"/>
      <c r="V57" s="1" t="str">
        <f>"MEMO("&amp;DEC2HEX(338500+(A57-1)*4+64*4)&amp;",4,"&amp;DEC2HEX(D57,2)&amp;DEC2HEX(C57,2)&amp;VLOOKUP(B57,X!$A$1:$B$808,2,0)&amp;")"</f>
        <v>MEMO(52B58,4,00080206)</v>
      </c>
      <c r="W57" s="1" t="str">
        <f>"MEMO("&amp;DEC2HEX(338532+(F57-1)*4+64*4)&amp;",4,"&amp;DEC2HEX(I57,2)&amp;DEC2HEX(H57,2)&amp;VLOOKUP(G57,X!$A$1:$B$808,2,0)&amp;")"</f>
        <v>MEMO(52B78,4,000706AE)</v>
      </c>
      <c r="X57" s="1" t="str">
        <f>"MEMO("&amp;DEC2HEX(339396+(K57-1)*4+72*4)&amp;",4,"&amp;DEC2HEX(N57,2)&amp;DEC2HEX(M57,2)&amp;VLOOKUP(L57,X!$A$1:$B$808,2,0)&amp;")"</f>
        <v>MEMO(52EF8,4,00080206)</v>
      </c>
      <c r="Y57" s="1" t="str">
        <f>"MEMO("&amp;DEC2HEX(339432+(P57-1)*4+72*4)&amp;",4,"&amp;DEC2HEX(S57,2)&amp;DEC2HEX(R57,2)&amp;VLOOKUP(Q57,X!$A$1:$B$808,2,0)&amp;")"</f>
        <v>MEMO(52F1C,4,00030DA0)</v>
      </c>
    </row>
    <row r="58" spans="1:25" x14ac:dyDescent="0.15">
      <c r="A58" s="1">
        <v>7</v>
      </c>
      <c r="B58" s="1" t="s">
        <v>163</v>
      </c>
      <c r="C58" s="1">
        <v>9</v>
      </c>
      <c r="D58" s="1"/>
      <c r="E58" s="1"/>
      <c r="F58" s="1">
        <v>7</v>
      </c>
      <c r="G58" s="1" t="s">
        <v>162</v>
      </c>
      <c r="H58" s="1">
        <v>9</v>
      </c>
      <c r="I58" s="1"/>
      <c r="J58" s="1"/>
      <c r="K58" s="1">
        <v>7</v>
      </c>
      <c r="L58" s="1" t="s">
        <v>163</v>
      </c>
      <c r="M58" s="1">
        <v>9</v>
      </c>
      <c r="N58" s="1"/>
      <c r="O58" s="1"/>
      <c r="P58" s="1">
        <v>7</v>
      </c>
      <c r="Q58" s="1" t="s">
        <v>163</v>
      </c>
      <c r="R58" s="1">
        <v>9</v>
      </c>
      <c r="S58" s="1"/>
      <c r="T58" s="1"/>
      <c r="U58" s="1"/>
      <c r="V58" s="1" t="str">
        <f>"MEMO("&amp;DEC2HEX(338500+(A58-1)*4+64*4)&amp;",4,"&amp;DEC2HEX(D58,2)&amp;DEC2HEX(C58,2)&amp;VLOOKUP(B58,X!$A$1:$B$808,2,0)&amp;")"</f>
        <v>MEMO(52B5C,4,00090652)</v>
      </c>
      <c r="W58" s="1" t="str">
        <f>"MEMO("&amp;DEC2HEX(338532+(F58-1)*4+64*4)&amp;",4,"&amp;DEC2HEX(I58,2)&amp;DEC2HEX(H58,2)&amp;VLOOKUP(G58,X!$A$1:$B$808,2,0)&amp;")"</f>
        <v>MEMO(52B7C,4,00090483)</v>
      </c>
      <c r="X58" s="1" t="str">
        <f>"MEMO("&amp;DEC2HEX(339396+(K58-1)*4+72*4)&amp;",4,"&amp;DEC2HEX(N58,2)&amp;DEC2HEX(M58,2)&amp;VLOOKUP(L58,X!$A$1:$B$808,2,0)&amp;")"</f>
        <v>MEMO(52EFC,4,00090652)</v>
      </c>
      <c r="Y58" s="1" t="str">
        <f>"MEMO("&amp;DEC2HEX(339432+(P58-1)*4+72*4)&amp;",4,"&amp;DEC2HEX(S58,2)&amp;DEC2HEX(R58,2)&amp;VLOOKUP(Q58,X!$A$1:$B$808,2,0)&amp;")"</f>
        <v>MEMO(52F20,4,00090652)</v>
      </c>
    </row>
    <row r="59" spans="1:25" x14ac:dyDescent="0.15">
      <c r="A59" s="1">
        <v>8</v>
      </c>
      <c r="B59" s="1" t="s">
        <v>155</v>
      </c>
      <c r="C59" s="1">
        <v>2</v>
      </c>
      <c r="D59" s="1"/>
      <c r="E59" s="1"/>
      <c r="F59" s="1">
        <v>8</v>
      </c>
      <c r="G59" s="1" t="s">
        <v>707</v>
      </c>
      <c r="H59" s="1">
        <v>2</v>
      </c>
      <c r="I59" s="1"/>
      <c r="J59" s="1"/>
      <c r="K59" s="1">
        <v>8</v>
      </c>
      <c r="L59" s="1" t="s">
        <v>161</v>
      </c>
      <c r="M59" s="1">
        <v>4</v>
      </c>
      <c r="N59" s="1"/>
      <c r="O59" s="1"/>
      <c r="P59" s="1">
        <v>8</v>
      </c>
      <c r="Q59" s="1" t="s">
        <v>166</v>
      </c>
      <c r="R59" s="1">
        <v>8</v>
      </c>
      <c r="S59" s="1"/>
      <c r="T59" s="1"/>
      <c r="U59" s="1"/>
      <c r="V59" s="1" t="str">
        <f>"MEMO("&amp;DEC2HEX(338500+(A59-1)*4+64*4)&amp;",4,"&amp;DEC2HEX(D59,2)&amp;DEC2HEX(C59,2)&amp;VLOOKUP(B59,X!$A$1:$B$808,2,0)&amp;")"</f>
        <v>MEMO(52B60,4,000209B8)</v>
      </c>
      <c r="W59" s="1" t="str">
        <f>"MEMO("&amp;DEC2HEX(338532+(F59-1)*4+64*4)&amp;",4,"&amp;DEC2HEX(I59,2)&amp;DEC2HEX(H59,2)&amp;VLOOKUP(G59,X!$A$1:$B$808,2,0)&amp;")"</f>
        <v>MEMO(52B80,4,0002061D)</v>
      </c>
      <c r="X59" s="1" t="str">
        <f>"MEMO("&amp;DEC2HEX(339396+(K59-1)*4+72*4)&amp;",4,"&amp;DEC2HEX(N59,2)&amp;DEC2HEX(M59,2)&amp;VLOOKUP(L59,X!$A$1:$B$808,2,0)&amp;")"</f>
        <v>MEMO(52F00,4,000405AF)</v>
      </c>
      <c r="Y59" s="1" t="str">
        <f>"MEMO("&amp;DEC2HEX(339432+(P59-1)*4+72*4)&amp;",4,"&amp;DEC2HEX(S59,2)&amp;DEC2HEX(R59,2)&amp;VLOOKUP(Q59,X!$A$1:$B$808,2,0)&amp;")"</f>
        <v>MEMO(52F24,4,00080206)</v>
      </c>
    </row>
    <row r="60" spans="1:25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1">
        <v>9</v>
      </c>
      <c r="L60" s="1" t="s">
        <v>155</v>
      </c>
      <c r="M60" s="1">
        <v>2</v>
      </c>
      <c r="N60" s="1"/>
      <c r="O60" s="1"/>
      <c r="P60" s="1">
        <v>9</v>
      </c>
      <c r="Q60" s="1" t="s">
        <v>707</v>
      </c>
      <c r="R60" s="1">
        <v>2</v>
      </c>
      <c r="S60" s="1"/>
      <c r="T60" s="1"/>
      <c r="U60" s="1"/>
      <c r="V60" s="1"/>
      <c r="W60" s="1"/>
      <c r="X60" s="1" t="str">
        <f>"MEMO("&amp;DEC2HEX(339396+(K60-1)*4+72*4)&amp;",4,"&amp;DEC2HEX(N60,2)&amp;DEC2HEX(M60,2)&amp;VLOOKUP(L60,X!$A$1:$B$808,2,0)&amp;")"</f>
        <v>MEMO(52F04,4,000209B8)</v>
      </c>
      <c r="Y60" s="1" t="str">
        <f>"MEMO("&amp;DEC2HEX(339432+(P60-1)*4+72*4)&amp;",4,"&amp;DEC2HEX(S60,2)&amp;DEC2HEX(R60,2)&amp;VLOOKUP(Q60,X!$A$1:$B$808,2,0)&amp;")"</f>
        <v>MEMO(52F28,4,0002061D)</v>
      </c>
    </row>
    <row r="61" spans="1:25" x14ac:dyDescent="0.15">
      <c r="A61" s="14" t="s">
        <v>1540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6"/>
      <c r="V61" s="6"/>
      <c r="W61" s="6"/>
      <c r="X61" s="6"/>
      <c r="Y61" s="6"/>
    </row>
    <row r="62" spans="1:25" x14ac:dyDescent="0.15">
      <c r="A62" s="15" t="s">
        <v>717</v>
      </c>
      <c r="B62" s="15"/>
      <c r="C62" s="15"/>
      <c r="D62" s="15"/>
      <c r="E62" s="15"/>
      <c r="F62" s="16" t="s">
        <v>720</v>
      </c>
      <c r="G62" s="16"/>
      <c r="H62" s="16"/>
      <c r="I62" s="16"/>
      <c r="J62" s="16"/>
      <c r="K62" s="13" t="s">
        <v>721</v>
      </c>
      <c r="L62" s="13"/>
      <c r="M62" s="13"/>
      <c r="N62" s="13"/>
      <c r="O62" s="13"/>
      <c r="P62" s="12" t="s">
        <v>722</v>
      </c>
      <c r="Q62" s="12"/>
      <c r="R62" s="12"/>
      <c r="S62" s="12"/>
      <c r="T62" s="12"/>
      <c r="U62" s="1"/>
      <c r="V62" s="1" t="s">
        <v>1533</v>
      </c>
      <c r="W62" s="1" t="s">
        <v>1534</v>
      </c>
      <c r="X62" s="1" t="s">
        <v>1535</v>
      </c>
      <c r="Y62" s="1" t="s">
        <v>1549</v>
      </c>
    </row>
    <row r="63" spans="1:25" x14ac:dyDescent="0.15">
      <c r="A63" s="1"/>
      <c r="B63" s="1" t="s">
        <v>716</v>
      </c>
      <c r="C63" s="1" t="s">
        <v>718</v>
      </c>
      <c r="D63" s="1" t="s">
        <v>719</v>
      </c>
      <c r="E63" s="1"/>
      <c r="F63" s="1"/>
      <c r="G63" s="1" t="s">
        <v>716</v>
      </c>
      <c r="H63" s="1" t="s">
        <v>718</v>
      </c>
      <c r="I63" s="1" t="s">
        <v>719</v>
      </c>
      <c r="J63" s="1"/>
      <c r="K63" s="1"/>
      <c r="L63" s="1" t="s">
        <v>716</v>
      </c>
      <c r="M63" s="1" t="s">
        <v>718</v>
      </c>
      <c r="N63" s="1" t="s">
        <v>719</v>
      </c>
      <c r="O63" s="1"/>
      <c r="P63" s="1"/>
      <c r="Q63" s="1" t="s">
        <v>716</v>
      </c>
      <c r="R63" s="1" t="s">
        <v>718</v>
      </c>
      <c r="S63" s="1" t="s">
        <v>719</v>
      </c>
      <c r="T63" s="1"/>
      <c r="U63" s="1"/>
      <c r="V63" s="1"/>
      <c r="W63" s="1"/>
      <c r="X63" s="1"/>
      <c r="Y63" s="1"/>
    </row>
    <row r="64" spans="1:25" x14ac:dyDescent="0.15">
      <c r="A64" s="1">
        <v>1</v>
      </c>
      <c r="B64" s="1" t="s">
        <v>194</v>
      </c>
      <c r="C64" s="1">
        <v>4</v>
      </c>
      <c r="D64" s="1"/>
      <c r="E64" s="1"/>
      <c r="F64" s="1">
        <v>1</v>
      </c>
      <c r="G64" s="1" t="s">
        <v>194</v>
      </c>
      <c r="H64" s="1">
        <v>4</v>
      </c>
      <c r="I64" s="1"/>
      <c r="J64" s="1"/>
      <c r="K64" s="1">
        <v>1</v>
      </c>
      <c r="L64" s="1" t="s">
        <v>194</v>
      </c>
      <c r="M64" s="1">
        <v>8</v>
      </c>
      <c r="N64" s="1"/>
      <c r="O64" s="1"/>
      <c r="P64" s="1">
        <v>1</v>
      </c>
      <c r="Q64" s="1" t="s">
        <v>194</v>
      </c>
      <c r="R64" s="1">
        <v>4</v>
      </c>
      <c r="S64" s="1"/>
      <c r="T64" s="1"/>
      <c r="U64" s="1"/>
      <c r="V64" s="1" t="str">
        <f>"MEMO("&amp;DEC2HEX(338500+(A64-1)*4+64*5)&amp;",4,"&amp;DEC2HEX(D64,2)&amp;DEC2HEX(C64,2)&amp;VLOOKUP(B64,X!$A$1:$B$808,2,0)&amp;")"</f>
        <v>MEMO(52B84,4,00040315)</v>
      </c>
      <c r="W64" s="1" t="str">
        <f>"MEMO("&amp;DEC2HEX(338532+(F64-1)*4+64*5)&amp;",4,"&amp;DEC2HEX(I64,2)&amp;DEC2HEX(H64,2)&amp;VLOOKUP(G64,X!$A$1:$B$808,2,0)&amp;")"</f>
        <v>MEMO(52BA4,4,00040315)</v>
      </c>
      <c r="X64" s="1" t="str">
        <f>"MEMO("&amp;DEC2HEX(339396+(K64-1)*4+72*5)&amp;",4,"&amp;DEC2HEX(N64,2)&amp;DEC2HEX(M64,2)&amp;VLOOKUP(L64,X!$A$1:$B$808,2,0)&amp;")"</f>
        <v>MEMO(52F2C,4,00080315)</v>
      </c>
      <c r="Y64" s="1" t="str">
        <f>"MEMO("&amp;DEC2HEX(339432+(P64-1)*4+72*5)&amp;",4,"&amp;DEC2HEX(S64,2)&amp;DEC2HEX(R64,2)&amp;VLOOKUP(Q64,X!$A$1:$B$808,2,0)&amp;")"</f>
        <v>MEMO(52F50,4,00040315)</v>
      </c>
    </row>
    <row r="65" spans="1:25" x14ac:dyDescent="0.15">
      <c r="A65" s="1">
        <v>2</v>
      </c>
      <c r="B65" s="1" t="s">
        <v>200</v>
      </c>
      <c r="C65" s="1">
        <v>8</v>
      </c>
      <c r="D65" s="1"/>
      <c r="E65" s="1"/>
      <c r="F65" s="1">
        <v>2</v>
      </c>
      <c r="G65" s="1" t="s">
        <v>200</v>
      </c>
      <c r="H65" s="1">
        <v>8</v>
      </c>
      <c r="I65" s="1"/>
      <c r="J65" s="1"/>
      <c r="K65" s="1">
        <v>2</v>
      </c>
      <c r="L65" s="1" t="s">
        <v>204</v>
      </c>
      <c r="M65" s="1">
        <v>4</v>
      </c>
      <c r="N65" s="1"/>
      <c r="O65" s="1"/>
      <c r="P65" s="1">
        <v>2</v>
      </c>
      <c r="Q65" s="1" t="s">
        <v>195</v>
      </c>
      <c r="R65" s="1">
        <v>5</v>
      </c>
      <c r="S65" s="1"/>
      <c r="T65" s="1"/>
      <c r="U65" s="1"/>
      <c r="V65" s="1" t="str">
        <f>"MEMO("&amp;DEC2HEX(338500+(A65-1)*4+64*5)&amp;",4,"&amp;DEC2HEX(D65,2)&amp;DEC2HEX(C65,2)&amp;VLOOKUP(B65,X!$A$1:$B$808,2,0)&amp;")"</f>
        <v>MEMO(52B88,4,000809D0)</v>
      </c>
      <c r="W65" s="1" t="str">
        <f>"MEMO("&amp;DEC2HEX(338532+(F65-1)*4+64*5)&amp;",4,"&amp;DEC2HEX(I65,2)&amp;DEC2HEX(H65,2)&amp;VLOOKUP(G65,X!$A$1:$B$808,2,0)&amp;")"</f>
        <v>MEMO(52BA8,4,000809D0)</v>
      </c>
      <c r="X65" s="1" t="str">
        <f>"MEMO("&amp;DEC2HEX(339396+(K65-1)*4+72*5)&amp;",4,"&amp;DEC2HEX(N65,2)&amp;DEC2HEX(M65,2)&amp;VLOOKUP(L65,X!$A$1:$B$808,2,0)&amp;")"</f>
        <v>MEMO(52F30,4,000409D1)</v>
      </c>
      <c r="Y65" s="1" t="str">
        <f>"MEMO("&amp;DEC2HEX(339432+(P65-1)*4+72*5)&amp;",4,"&amp;DEC2HEX(S65,2)&amp;DEC2HEX(R65,2)&amp;VLOOKUP(Q65,X!$A$1:$B$808,2,0)&amp;")"</f>
        <v>MEMO(52F54,4,0005062B)</v>
      </c>
    </row>
    <row r="66" spans="1:25" x14ac:dyDescent="0.15">
      <c r="A66" s="1">
        <v>3</v>
      </c>
      <c r="B66" s="1" t="s">
        <v>191</v>
      </c>
      <c r="C66" s="1">
        <v>6</v>
      </c>
      <c r="D66" s="1">
        <v>1</v>
      </c>
      <c r="E66" s="1"/>
      <c r="F66" s="1">
        <v>3</v>
      </c>
      <c r="G66" s="1" t="s">
        <v>191</v>
      </c>
      <c r="H66" s="1">
        <v>6</v>
      </c>
      <c r="I66" s="1">
        <v>1</v>
      </c>
      <c r="J66" s="1"/>
      <c r="K66" s="1">
        <v>3</v>
      </c>
      <c r="L66" s="1" t="s">
        <v>191</v>
      </c>
      <c r="M66" s="1">
        <v>6</v>
      </c>
      <c r="N66" s="1">
        <v>1</v>
      </c>
      <c r="O66" s="1"/>
      <c r="P66" s="1">
        <v>3</v>
      </c>
      <c r="Q66" s="1" t="s">
        <v>191</v>
      </c>
      <c r="R66" s="1">
        <v>6</v>
      </c>
      <c r="S66" s="1">
        <v>1</v>
      </c>
      <c r="T66" s="1"/>
      <c r="U66" s="1"/>
      <c r="V66" s="1" t="str">
        <f>"MEMO("&amp;DEC2HEX(338500+(A66-1)*4+64*5)&amp;",4,"&amp;DEC2HEX(D66,2)&amp;DEC2HEX(C66,2)&amp;VLOOKUP(B66,X!$A$1:$B$808,2,0)&amp;")"</f>
        <v>MEMO(52B8C,4,0106052B)</v>
      </c>
      <c r="W66" s="1" t="str">
        <f>"MEMO("&amp;DEC2HEX(338532+(F66-1)*4+64*5)&amp;",4,"&amp;DEC2HEX(I66,2)&amp;DEC2HEX(H66,2)&amp;VLOOKUP(G66,X!$A$1:$B$808,2,0)&amp;")"</f>
        <v>MEMO(52BAC,4,0106052B)</v>
      </c>
      <c r="X66" s="1" t="str">
        <f>"MEMO("&amp;DEC2HEX(339396+(K66-1)*4+72*5)&amp;",4,"&amp;DEC2HEX(N66,2)&amp;DEC2HEX(M66,2)&amp;VLOOKUP(L66,X!$A$1:$B$808,2,0)&amp;")"</f>
        <v>MEMO(52F34,4,0106052B)</v>
      </c>
      <c r="Y66" s="1" t="str">
        <f>"MEMO("&amp;DEC2HEX(339432+(P66-1)*4+72*5)&amp;",4,"&amp;DEC2HEX(S66,2)&amp;DEC2HEX(R66,2)&amp;VLOOKUP(Q66,X!$A$1:$B$808,2,0)&amp;")"</f>
        <v>MEMO(52F58,4,0106052B)</v>
      </c>
    </row>
    <row r="67" spans="1:25" x14ac:dyDescent="0.15">
      <c r="A67" s="1">
        <v>4</v>
      </c>
      <c r="B67" s="1" t="s">
        <v>190</v>
      </c>
      <c r="C67" s="1">
        <v>5</v>
      </c>
      <c r="D67" s="1">
        <v>1</v>
      </c>
      <c r="E67" s="1"/>
      <c r="F67" s="1">
        <v>4</v>
      </c>
      <c r="G67" s="1" t="s">
        <v>190</v>
      </c>
      <c r="H67" s="1">
        <v>5</v>
      </c>
      <c r="I67" s="1">
        <v>1</v>
      </c>
      <c r="J67" s="1"/>
      <c r="K67" s="1">
        <v>4</v>
      </c>
      <c r="L67" s="1" t="s">
        <v>190</v>
      </c>
      <c r="M67" s="1">
        <v>5</v>
      </c>
      <c r="N67" s="1">
        <v>1</v>
      </c>
      <c r="O67" s="1"/>
      <c r="P67" s="1">
        <v>4</v>
      </c>
      <c r="Q67" s="1" t="s">
        <v>190</v>
      </c>
      <c r="R67" s="1">
        <v>3</v>
      </c>
      <c r="S67" s="1">
        <v>1</v>
      </c>
      <c r="T67" s="1"/>
      <c r="U67" s="1"/>
      <c r="V67" s="1" t="str">
        <f>"MEMO("&amp;DEC2HEX(338500+(A67-1)*4+64*5)&amp;",4,"&amp;DEC2HEX(D67,2)&amp;DEC2HEX(C67,2)&amp;VLOOKUP(B67,X!$A$1:$B$808,2,0)&amp;")"</f>
        <v>MEMO(52B90,4,010501F8)</v>
      </c>
      <c r="W67" s="1" t="str">
        <f>"MEMO("&amp;DEC2HEX(338532+(F67-1)*4+64*5)&amp;",4,"&amp;DEC2HEX(I67,2)&amp;DEC2HEX(H67,2)&amp;VLOOKUP(G67,X!$A$1:$B$808,2,0)&amp;")"</f>
        <v>MEMO(52BB0,4,010501F8)</v>
      </c>
      <c r="X67" s="1" t="str">
        <f>"MEMO("&amp;DEC2HEX(339396+(K67-1)*4+72*5)&amp;",4,"&amp;DEC2HEX(N67,2)&amp;DEC2HEX(M67,2)&amp;VLOOKUP(L67,X!$A$1:$B$808,2,0)&amp;")"</f>
        <v>MEMO(52F38,4,010501F8)</v>
      </c>
      <c r="Y67" s="1" t="str">
        <f>"MEMO("&amp;DEC2HEX(339432+(P67-1)*4+72*5)&amp;",4,"&amp;DEC2HEX(S67,2)&amp;DEC2HEX(R67,2)&amp;VLOOKUP(Q67,X!$A$1:$B$808,2,0)&amp;")"</f>
        <v>MEMO(52F5C,4,010301F8)</v>
      </c>
    </row>
    <row r="68" spans="1:25" x14ac:dyDescent="0.15">
      <c r="A68" s="1">
        <v>5</v>
      </c>
      <c r="B68" s="1" t="s">
        <v>189</v>
      </c>
      <c r="C68" s="1">
        <v>3</v>
      </c>
      <c r="D68" s="1"/>
      <c r="E68" s="1"/>
      <c r="F68" s="1">
        <v>5</v>
      </c>
      <c r="G68" s="1" t="s">
        <v>189</v>
      </c>
      <c r="H68" s="1">
        <v>3</v>
      </c>
      <c r="I68" s="1"/>
      <c r="J68" s="1"/>
      <c r="K68" s="1">
        <v>5</v>
      </c>
      <c r="L68" s="1" t="s">
        <v>189</v>
      </c>
      <c r="M68" s="1">
        <v>3</v>
      </c>
      <c r="N68" s="1"/>
      <c r="O68" s="1"/>
      <c r="P68" s="1">
        <v>5</v>
      </c>
      <c r="Q68" s="1" t="s">
        <v>198</v>
      </c>
      <c r="R68" s="1">
        <v>9</v>
      </c>
      <c r="S68" s="1"/>
      <c r="T68" s="1"/>
      <c r="U68" s="1"/>
      <c r="V68" s="1" t="str">
        <f>"MEMO("&amp;DEC2HEX(338500+(A68-1)*4+64*5)&amp;",4,"&amp;DEC2HEX(D68,2)&amp;DEC2HEX(C68,2)&amp;VLOOKUP(B68,X!$A$1:$B$808,2,0)&amp;")"</f>
        <v>MEMO(52B94,4,000307B1)</v>
      </c>
      <c r="W68" s="1" t="str">
        <f>"MEMO("&amp;DEC2HEX(338532+(F68-1)*4+64*5)&amp;",4,"&amp;DEC2HEX(I68,2)&amp;DEC2HEX(H68,2)&amp;VLOOKUP(G68,X!$A$1:$B$808,2,0)&amp;")"</f>
        <v>MEMO(52BB4,4,000307B1)</v>
      </c>
      <c r="X68" s="1" t="str">
        <f>"MEMO("&amp;DEC2HEX(339396+(K68-1)*4+72*5)&amp;",4,"&amp;DEC2HEX(N68,2)&amp;DEC2HEX(M68,2)&amp;VLOOKUP(L68,X!$A$1:$B$808,2,0)&amp;")"</f>
        <v>MEMO(52F3C,4,000307B1)</v>
      </c>
      <c r="Y68" s="1" t="str">
        <f>"MEMO("&amp;DEC2HEX(339432+(P68-1)*4+72*5)&amp;",4,"&amp;DEC2HEX(S68,2)&amp;DEC2HEX(R68,2)&amp;VLOOKUP(Q68,X!$A$1:$B$808,2,0)&amp;")"</f>
        <v>MEMO(52F60,4,00090DFB)</v>
      </c>
    </row>
    <row r="69" spans="1:25" x14ac:dyDescent="0.15">
      <c r="A69" s="1">
        <v>6</v>
      </c>
      <c r="B69" s="1" t="s">
        <v>198</v>
      </c>
      <c r="C69" s="1">
        <v>9</v>
      </c>
      <c r="D69" s="1"/>
      <c r="E69" s="1"/>
      <c r="F69" s="1">
        <v>6</v>
      </c>
      <c r="G69" s="1" t="s">
        <v>198</v>
      </c>
      <c r="H69" s="1">
        <v>9</v>
      </c>
      <c r="I69" s="1"/>
      <c r="J69" s="1"/>
      <c r="K69" s="1">
        <v>6</v>
      </c>
      <c r="L69" s="1" t="s">
        <v>198</v>
      </c>
      <c r="M69" s="1">
        <v>9</v>
      </c>
      <c r="N69" s="1"/>
      <c r="O69" s="1"/>
      <c r="P69" s="1">
        <v>6</v>
      </c>
      <c r="Q69" s="1" t="s">
        <v>197</v>
      </c>
      <c r="R69" s="1">
        <v>10</v>
      </c>
      <c r="S69" s="1"/>
      <c r="T69" s="1"/>
      <c r="U69" s="1"/>
      <c r="V69" s="1" t="str">
        <f>"MEMO("&amp;DEC2HEX(338500+(A69-1)*4+64*5)&amp;",4,"&amp;DEC2HEX(D69,2)&amp;DEC2HEX(C69,2)&amp;VLOOKUP(B69,X!$A$1:$B$808,2,0)&amp;")"</f>
        <v>MEMO(52B98,4,00090DFB)</v>
      </c>
      <c r="W69" s="1" t="str">
        <f>"MEMO("&amp;DEC2HEX(338532+(F69-1)*4+64*5)&amp;",4,"&amp;DEC2HEX(I69,2)&amp;DEC2HEX(H69,2)&amp;VLOOKUP(G69,X!$A$1:$B$808,2,0)&amp;")"</f>
        <v>MEMO(52BB8,4,00090DFB)</v>
      </c>
      <c r="X69" s="1" t="str">
        <f>"MEMO("&amp;DEC2HEX(339396+(K69-1)*4+72*5)&amp;",4,"&amp;DEC2HEX(N69,2)&amp;DEC2HEX(M69,2)&amp;VLOOKUP(L69,X!$A$1:$B$808,2,0)&amp;")"</f>
        <v>MEMO(52F40,4,00090DFB)</v>
      </c>
      <c r="Y69" s="1" t="str">
        <f>"MEMO("&amp;DEC2HEX(339432+(P69-1)*4+72*5)&amp;",4,"&amp;DEC2HEX(S69,2)&amp;DEC2HEX(R69,2)&amp;VLOOKUP(Q69,X!$A$1:$B$808,2,0)&amp;")"</f>
        <v>MEMO(52F64,4,000A00B8)</v>
      </c>
    </row>
    <row r="70" spans="1:25" x14ac:dyDescent="0.15">
      <c r="A70" s="1">
        <v>7</v>
      </c>
      <c r="B70" s="1" t="s">
        <v>197</v>
      </c>
      <c r="C70" s="1">
        <v>7</v>
      </c>
      <c r="D70" s="1"/>
      <c r="E70" s="1"/>
      <c r="F70" s="1">
        <v>7</v>
      </c>
      <c r="G70" s="1" t="s">
        <v>197</v>
      </c>
      <c r="H70" s="1">
        <v>7</v>
      </c>
      <c r="I70" s="1"/>
      <c r="J70" s="1"/>
      <c r="K70" s="1">
        <v>7</v>
      </c>
      <c r="L70" s="1" t="s">
        <v>197</v>
      </c>
      <c r="M70" s="1">
        <v>10</v>
      </c>
      <c r="N70" s="1"/>
      <c r="O70" s="1"/>
      <c r="P70" s="1">
        <v>7</v>
      </c>
      <c r="Q70" s="1" t="s">
        <v>196</v>
      </c>
      <c r="R70" s="1">
        <v>7</v>
      </c>
      <c r="S70" s="1"/>
      <c r="T70" s="1"/>
      <c r="U70" s="1"/>
      <c r="V70" s="1" t="str">
        <f>"MEMO("&amp;DEC2HEX(338500+(A70-1)*4+64*5)&amp;",4,"&amp;DEC2HEX(D70,2)&amp;DEC2HEX(C70,2)&amp;VLOOKUP(B70,X!$A$1:$B$808,2,0)&amp;")"</f>
        <v>MEMO(52B9C,4,000700B8)</v>
      </c>
      <c r="W70" s="1" t="str">
        <f>"MEMO("&amp;DEC2HEX(338532+(F70-1)*4+64*5)&amp;",4,"&amp;DEC2HEX(I70,2)&amp;DEC2HEX(H70,2)&amp;VLOOKUP(G70,X!$A$1:$B$808,2,0)&amp;")"</f>
        <v>MEMO(52BBC,4,000700B8)</v>
      </c>
      <c r="X70" s="1" t="str">
        <f>"MEMO("&amp;DEC2HEX(339396+(K70-1)*4+72*5)&amp;",4,"&amp;DEC2HEX(N70,2)&amp;DEC2HEX(M70,2)&amp;VLOOKUP(L70,X!$A$1:$B$808,2,0)&amp;")"</f>
        <v>MEMO(52F44,4,000A00B8)</v>
      </c>
      <c r="Y70" s="1" t="str">
        <f>"MEMO("&amp;DEC2HEX(339432+(P70-1)*4+72*5)&amp;",4,"&amp;DEC2HEX(S70,2)&amp;DEC2HEX(R70,2)&amp;VLOOKUP(Q70,X!$A$1:$B$808,2,0)&amp;")"</f>
        <v>MEMO(52F68,4,0007030D)</v>
      </c>
    </row>
    <row r="71" spans="1:25" x14ac:dyDescent="0.15">
      <c r="A71" s="1">
        <v>8</v>
      </c>
      <c r="B71" s="1" t="s">
        <v>188</v>
      </c>
      <c r="C71" s="1">
        <v>2</v>
      </c>
      <c r="D71" s="1"/>
      <c r="E71" s="1"/>
      <c r="F71" s="1">
        <v>8</v>
      </c>
      <c r="G71" s="1" t="s">
        <v>188</v>
      </c>
      <c r="H71" s="1">
        <v>2</v>
      </c>
      <c r="I71" s="1"/>
      <c r="J71" s="1"/>
      <c r="K71" s="1">
        <v>8</v>
      </c>
      <c r="L71" s="1" t="s">
        <v>200</v>
      </c>
      <c r="M71" s="1">
        <v>7</v>
      </c>
      <c r="N71" s="1"/>
      <c r="O71" s="1"/>
      <c r="P71" s="1">
        <v>8</v>
      </c>
      <c r="Q71" s="1" t="s">
        <v>200</v>
      </c>
      <c r="R71" s="1">
        <v>8</v>
      </c>
      <c r="S71" s="1"/>
      <c r="T71" s="1"/>
      <c r="U71" s="1"/>
      <c r="V71" s="1" t="str">
        <f>"MEMO("&amp;DEC2HEX(338500+(A71-1)*4+64*5)&amp;",4,"&amp;DEC2HEX(D71,2)&amp;DEC2HEX(C71,2)&amp;VLOOKUP(B71,X!$A$1:$B$808,2,0)&amp;")"</f>
        <v>MEMO(52BA0,4,0002021B)</v>
      </c>
      <c r="W71" s="1" t="str">
        <f>"MEMO("&amp;DEC2HEX(338532+(F71-1)*4+64*5)&amp;",4,"&amp;DEC2HEX(I71,2)&amp;DEC2HEX(H71,2)&amp;VLOOKUP(G71,X!$A$1:$B$808,2,0)&amp;")"</f>
        <v>MEMO(52BC0,4,0002021B)</v>
      </c>
      <c r="X71" s="1" t="str">
        <f>"MEMO("&amp;DEC2HEX(339396+(K71-1)*4+72*5)&amp;",4,"&amp;DEC2HEX(N71,2)&amp;DEC2HEX(M71,2)&amp;VLOOKUP(L71,X!$A$1:$B$808,2,0)&amp;")"</f>
        <v>MEMO(52F48,4,000709D0)</v>
      </c>
      <c r="Y71" s="1" t="str">
        <f>"MEMO("&amp;DEC2HEX(339432+(P71-1)*4+72*5)&amp;",4,"&amp;DEC2HEX(S71,2)&amp;DEC2HEX(R71,2)&amp;VLOOKUP(Q71,X!$A$1:$B$808,2,0)&amp;")"</f>
        <v>MEMO(52F6C,4,000809D0)</v>
      </c>
    </row>
    <row r="72" spans="1:25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1">
        <v>9</v>
      </c>
      <c r="L72" s="1" t="s">
        <v>188</v>
      </c>
      <c r="M72" s="1">
        <v>2</v>
      </c>
      <c r="N72" s="1"/>
      <c r="O72" s="1"/>
      <c r="P72" s="1">
        <v>9</v>
      </c>
      <c r="Q72" s="1" t="s">
        <v>188</v>
      </c>
      <c r="R72" s="1">
        <v>2</v>
      </c>
      <c r="S72" s="1"/>
      <c r="T72" s="1"/>
      <c r="U72" s="1"/>
      <c r="V72" s="1"/>
      <c r="W72" s="1"/>
      <c r="X72" s="1" t="str">
        <f>"MEMO("&amp;DEC2HEX(339396+(K72-1)*4+72*5)&amp;",4,"&amp;DEC2HEX(N72,2)&amp;DEC2HEX(M72,2)&amp;VLOOKUP(L72,X!$A$1:$B$808,2,0)&amp;")"</f>
        <v>MEMO(52F4C,4,0002021B)</v>
      </c>
      <c r="Y72" s="1" t="str">
        <f>"MEMO("&amp;DEC2HEX(339432+(P72-1)*4+72*5)&amp;",4,"&amp;DEC2HEX(S72,2)&amp;DEC2HEX(R72,2)&amp;VLOOKUP(Q72,X!$A$1:$B$808,2,0)&amp;")"</f>
        <v>MEMO(52F70,4,0002021B)</v>
      </c>
    </row>
    <row r="73" spans="1:25" x14ac:dyDescent="0.15">
      <c r="A73" s="14" t="s">
        <v>1541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6"/>
      <c r="V73" s="6"/>
      <c r="W73" s="6"/>
      <c r="X73" s="6"/>
      <c r="Y73" s="6"/>
    </row>
    <row r="74" spans="1:25" x14ac:dyDescent="0.15">
      <c r="A74" s="15" t="s">
        <v>717</v>
      </c>
      <c r="B74" s="15"/>
      <c r="C74" s="15"/>
      <c r="D74" s="15"/>
      <c r="E74" s="15"/>
      <c r="F74" s="16" t="s">
        <v>720</v>
      </c>
      <c r="G74" s="16"/>
      <c r="H74" s="16"/>
      <c r="I74" s="16"/>
      <c r="J74" s="16"/>
      <c r="K74" s="13" t="s">
        <v>721</v>
      </c>
      <c r="L74" s="13"/>
      <c r="M74" s="13"/>
      <c r="N74" s="13"/>
      <c r="O74" s="13"/>
      <c r="P74" s="12" t="s">
        <v>722</v>
      </c>
      <c r="Q74" s="12"/>
      <c r="R74" s="12"/>
      <c r="S74" s="12"/>
      <c r="T74" s="12"/>
      <c r="U74" s="1"/>
      <c r="V74" s="1" t="s">
        <v>1533</v>
      </c>
      <c r="W74" s="1" t="s">
        <v>1534</v>
      </c>
      <c r="X74" s="1" t="s">
        <v>1535</v>
      </c>
      <c r="Y74" s="1" t="s">
        <v>1549</v>
      </c>
    </row>
    <row r="75" spans="1:25" x14ac:dyDescent="0.15">
      <c r="A75" s="1"/>
      <c r="B75" s="1" t="s">
        <v>716</v>
      </c>
      <c r="C75" s="1" t="s">
        <v>718</v>
      </c>
      <c r="D75" s="1" t="s">
        <v>719</v>
      </c>
      <c r="E75" s="1"/>
      <c r="F75" s="1"/>
      <c r="G75" s="1" t="s">
        <v>716</v>
      </c>
      <c r="H75" s="1" t="s">
        <v>718</v>
      </c>
      <c r="I75" s="1" t="s">
        <v>719</v>
      </c>
      <c r="J75" s="1"/>
      <c r="K75" s="1"/>
      <c r="L75" s="1" t="s">
        <v>716</v>
      </c>
      <c r="M75" s="1" t="s">
        <v>718</v>
      </c>
      <c r="N75" s="1" t="s">
        <v>719</v>
      </c>
      <c r="O75" s="1"/>
      <c r="P75" s="1"/>
      <c r="Q75" s="1" t="s">
        <v>716</v>
      </c>
      <c r="R75" s="1" t="s">
        <v>718</v>
      </c>
      <c r="S75" s="1" t="s">
        <v>719</v>
      </c>
      <c r="T75" s="1"/>
      <c r="U75" s="1"/>
      <c r="V75" s="1"/>
      <c r="W75" s="1"/>
      <c r="X75" s="1"/>
      <c r="Y75" s="1"/>
    </row>
    <row r="76" spans="1:25" x14ac:dyDescent="0.15">
      <c r="A76" s="1">
        <v>1</v>
      </c>
      <c r="B76" s="1" t="s">
        <v>225</v>
      </c>
      <c r="C76" s="1">
        <v>6</v>
      </c>
      <c r="D76" s="1"/>
      <c r="E76" s="1"/>
      <c r="F76" s="1">
        <v>1</v>
      </c>
      <c r="G76" s="1" t="s">
        <v>225</v>
      </c>
      <c r="H76" s="1">
        <v>6</v>
      </c>
      <c r="I76" s="1"/>
      <c r="J76" s="1"/>
      <c r="K76" s="1">
        <v>1</v>
      </c>
      <c r="L76" s="1" t="s">
        <v>225</v>
      </c>
      <c r="M76" s="1">
        <v>6</v>
      </c>
      <c r="N76" s="1"/>
      <c r="O76" s="1"/>
      <c r="P76" s="1">
        <v>1</v>
      </c>
      <c r="Q76" s="1" t="s">
        <v>225</v>
      </c>
      <c r="R76" s="1">
        <v>6</v>
      </c>
      <c r="S76" s="1"/>
      <c r="T76" s="1"/>
      <c r="U76" s="1"/>
      <c r="V76" s="1" t="str">
        <f>"MEMO("&amp;DEC2HEX(338500+(A76-1)*4+64*6)&amp;",4,"&amp;DEC2HEX(D76,2)&amp;DEC2HEX(C76,2)&amp;VLOOKUP(B76,X!$A$1:$B$808,2,0)&amp;")"</f>
        <v>MEMO(52BC4,4,0006011B)</v>
      </c>
      <c r="W76" s="1" t="str">
        <f>"MEMO("&amp;DEC2HEX(338532+(F76-1)*4+64*6)&amp;",4,"&amp;DEC2HEX(I76,2)&amp;DEC2HEX(H76,2)&amp;VLOOKUP(G76,X!$A$1:$B$808,2,0)&amp;")"</f>
        <v>MEMO(52BE4,4,0006011B)</v>
      </c>
      <c r="X76" s="1" t="str">
        <f>"MEMO("&amp;DEC2HEX(339396+(K76-1)*4+72*6)&amp;",4,"&amp;DEC2HEX(N76,2)&amp;DEC2HEX(M76,2)&amp;VLOOKUP(L76,X!$A$1:$B$808,2,0)&amp;")"</f>
        <v>MEMO(52F74,4,0006011B)</v>
      </c>
      <c r="Y76" s="1" t="str">
        <f>"MEMO("&amp;DEC2HEX(339432+(P76-1)*4+72*6)&amp;",4,"&amp;DEC2HEX(S76,2)&amp;DEC2HEX(R76,2)&amp;VLOOKUP(Q76,X!$A$1:$B$808,2,0)&amp;")"</f>
        <v>MEMO(52F98,4,0006011B)</v>
      </c>
    </row>
    <row r="77" spans="1:25" x14ac:dyDescent="0.15">
      <c r="A77" s="1">
        <v>2</v>
      </c>
      <c r="B77" s="1" t="s">
        <v>228</v>
      </c>
      <c r="C77" s="1">
        <v>4</v>
      </c>
      <c r="D77" s="1"/>
      <c r="E77" s="1"/>
      <c r="F77" s="1">
        <v>2</v>
      </c>
      <c r="G77" s="1" t="s">
        <v>228</v>
      </c>
      <c r="H77" s="1">
        <v>4</v>
      </c>
      <c r="I77" s="1"/>
      <c r="J77" s="1"/>
      <c r="K77" s="1">
        <v>2</v>
      </c>
      <c r="L77" s="1" t="s">
        <v>228</v>
      </c>
      <c r="M77" s="1">
        <v>4</v>
      </c>
      <c r="N77" s="1"/>
      <c r="O77" s="1"/>
      <c r="P77" s="1">
        <v>2</v>
      </c>
      <c r="Q77" s="1" t="s">
        <v>228</v>
      </c>
      <c r="R77" s="1">
        <v>4</v>
      </c>
      <c r="S77" s="1"/>
      <c r="T77" s="1"/>
      <c r="U77" s="1"/>
      <c r="V77" s="1" t="str">
        <f>"MEMO("&amp;DEC2HEX(338500+(A77-1)*4+64*6)&amp;",4,"&amp;DEC2HEX(D77,2)&amp;DEC2HEX(C77,2)&amp;VLOOKUP(B77,X!$A$1:$B$808,2,0)&amp;")"</f>
        <v>MEMO(52BC8,4,0004079D)</v>
      </c>
      <c r="W77" s="1" t="str">
        <f>"MEMO("&amp;DEC2HEX(338532+(F77-1)*4+64*6)&amp;",4,"&amp;DEC2HEX(I77,2)&amp;DEC2HEX(H77,2)&amp;VLOOKUP(G77,X!$A$1:$B$808,2,0)&amp;")"</f>
        <v>MEMO(52BE8,4,0004079D)</v>
      </c>
      <c r="X77" s="1" t="str">
        <f>"MEMO("&amp;DEC2HEX(339396+(K77-1)*4+72*6)&amp;",4,"&amp;DEC2HEX(N77,2)&amp;DEC2HEX(M77,2)&amp;VLOOKUP(L77,X!$A$1:$B$808,2,0)&amp;")"</f>
        <v>MEMO(52F78,4,0004079D)</v>
      </c>
      <c r="Y77" s="1" t="str">
        <f>"MEMO("&amp;DEC2HEX(339432+(P77-1)*4+72*6)&amp;",4,"&amp;DEC2HEX(S77,2)&amp;DEC2HEX(R77,2)&amp;VLOOKUP(Q77,X!$A$1:$B$808,2,0)&amp;")"</f>
        <v>MEMO(52F9C,4,0004079D)</v>
      </c>
    </row>
    <row r="78" spans="1:25" x14ac:dyDescent="0.15">
      <c r="A78" s="1">
        <v>3</v>
      </c>
      <c r="B78" s="1" t="s">
        <v>223</v>
      </c>
      <c r="C78" s="1">
        <v>5</v>
      </c>
      <c r="D78" s="1"/>
      <c r="E78" s="1"/>
      <c r="F78" s="1">
        <v>3</v>
      </c>
      <c r="G78" s="1" t="s">
        <v>227</v>
      </c>
      <c r="H78" s="1">
        <v>5</v>
      </c>
      <c r="I78" s="1"/>
      <c r="J78" s="1"/>
      <c r="K78" s="1">
        <v>3</v>
      </c>
      <c r="L78" s="1" t="s">
        <v>223</v>
      </c>
      <c r="M78" s="1">
        <v>5</v>
      </c>
      <c r="N78" s="1"/>
      <c r="O78" s="1"/>
      <c r="P78" s="1">
        <v>3</v>
      </c>
      <c r="Q78" s="1" t="s">
        <v>223</v>
      </c>
      <c r="R78" s="1">
        <v>5</v>
      </c>
      <c r="S78" s="1"/>
      <c r="T78" s="1"/>
      <c r="U78" s="1"/>
      <c r="V78" s="1" t="str">
        <f>"MEMO("&amp;DEC2HEX(338500+(A78-1)*4+64*6)&amp;",4,"&amp;DEC2HEX(D78,2)&amp;DEC2HEX(C78,2)&amp;VLOOKUP(B78,X!$A$1:$B$808,2,0)&amp;")"</f>
        <v>MEMO(52BCC,4,000501D4)</v>
      </c>
      <c r="W78" s="1" t="str">
        <f>"MEMO("&amp;DEC2HEX(338532+(F78-1)*4+64*6)&amp;",4,"&amp;DEC2HEX(I78,2)&amp;DEC2HEX(H78,2)&amp;VLOOKUP(G78,X!$A$1:$B$808,2,0)&amp;")"</f>
        <v>MEMO(52BEC,4,00050639)</v>
      </c>
      <c r="X78" s="1" t="str">
        <f>"MEMO("&amp;DEC2HEX(339396+(K78-1)*4+72*6)&amp;",4,"&amp;DEC2HEX(N78,2)&amp;DEC2HEX(M78,2)&amp;VLOOKUP(L78,X!$A$1:$B$808,2,0)&amp;")"</f>
        <v>MEMO(52F7C,4,000501D4)</v>
      </c>
      <c r="Y78" s="1" t="str">
        <f>"MEMO("&amp;DEC2HEX(339432+(P78-1)*4+72*6)&amp;",4,"&amp;DEC2HEX(S78,2)&amp;DEC2HEX(R78,2)&amp;VLOOKUP(Q78,X!$A$1:$B$808,2,0)&amp;")"</f>
        <v>MEMO(52FA0,4,000501D4)</v>
      </c>
    </row>
    <row r="79" spans="1:25" x14ac:dyDescent="0.15">
      <c r="A79" s="1">
        <v>4</v>
      </c>
      <c r="B79" s="1" t="s">
        <v>222</v>
      </c>
      <c r="C79" s="1">
        <v>3</v>
      </c>
      <c r="D79" s="1">
        <v>1</v>
      </c>
      <c r="E79" s="1"/>
      <c r="F79" s="1">
        <v>4</v>
      </c>
      <c r="G79" s="1" t="s">
        <v>222</v>
      </c>
      <c r="H79" s="1">
        <v>3</v>
      </c>
      <c r="I79" s="1">
        <v>1</v>
      </c>
      <c r="J79" s="1"/>
      <c r="K79" s="1">
        <v>4</v>
      </c>
      <c r="L79" s="1" t="s">
        <v>222</v>
      </c>
      <c r="M79" s="1">
        <v>10</v>
      </c>
      <c r="N79" s="1">
        <v>1</v>
      </c>
      <c r="O79" s="1"/>
      <c r="P79" s="1">
        <v>4</v>
      </c>
      <c r="Q79" s="1" t="s">
        <v>222</v>
      </c>
      <c r="R79" s="1">
        <v>10</v>
      </c>
      <c r="S79" s="1">
        <v>1</v>
      </c>
      <c r="T79" s="1"/>
      <c r="U79" s="1"/>
      <c r="V79" s="1" t="str">
        <f>"MEMO("&amp;DEC2HEX(338500+(A79-1)*4+64*6)&amp;",4,"&amp;DEC2HEX(D79,2)&amp;DEC2HEX(C79,2)&amp;VLOOKUP(B79,X!$A$1:$B$808,2,0)&amp;")"</f>
        <v>MEMO(52BD0,4,0103003B)</v>
      </c>
      <c r="W79" s="1" t="str">
        <f>"MEMO("&amp;DEC2HEX(338532+(F79-1)*4+64*6)&amp;",4,"&amp;DEC2HEX(I79,2)&amp;DEC2HEX(H79,2)&amp;VLOOKUP(G79,X!$A$1:$B$808,2,0)&amp;")"</f>
        <v>MEMO(52BF0,4,0103003B)</v>
      </c>
      <c r="X79" s="1" t="str">
        <f>"MEMO("&amp;DEC2HEX(339396+(K79-1)*4+72*6)&amp;",4,"&amp;DEC2HEX(N79,2)&amp;DEC2HEX(M79,2)&amp;VLOOKUP(L79,X!$A$1:$B$808,2,0)&amp;")"</f>
        <v>MEMO(52F80,4,010A003B)</v>
      </c>
      <c r="Y79" s="1" t="str">
        <f>"MEMO("&amp;DEC2HEX(339432+(P79-1)*4+72*6)&amp;",4,"&amp;DEC2HEX(S79,2)&amp;DEC2HEX(R79,2)&amp;VLOOKUP(Q79,X!$A$1:$B$808,2,0)&amp;")"</f>
        <v>MEMO(52FA4,4,010A003B)</v>
      </c>
    </row>
    <row r="80" spans="1:25" x14ac:dyDescent="0.15">
      <c r="A80" s="1">
        <v>5</v>
      </c>
      <c r="B80" s="1" t="s">
        <v>227</v>
      </c>
      <c r="C80" s="1">
        <v>7</v>
      </c>
      <c r="D80" s="1"/>
      <c r="E80" s="1"/>
      <c r="F80" s="1">
        <v>5</v>
      </c>
      <c r="G80" s="1" t="s">
        <v>233</v>
      </c>
      <c r="H80" s="1">
        <v>7</v>
      </c>
      <c r="I80" s="1"/>
      <c r="J80" s="1"/>
      <c r="K80" s="1">
        <v>5</v>
      </c>
      <c r="L80" s="1" t="s">
        <v>2161</v>
      </c>
      <c r="M80" s="1">
        <v>3</v>
      </c>
      <c r="N80" s="1"/>
      <c r="O80" s="1"/>
      <c r="P80" s="1">
        <v>5</v>
      </c>
      <c r="Q80" s="1" t="s">
        <v>2161</v>
      </c>
      <c r="R80" s="1">
        <v>3</v>
      </c>
      <c r="S80" s="1"/>
      <c r="T80" s="1"/>
      <c r="U80" s="1"/>
      <c r="V80" s="1" t="str">
        <f>"MEMO("&amp;DEC2HEX(338500+(A80-1)*4+64*6)&amp;",4,"&amp;DEC2HEX(D80,2)&amp;DEC2HEX(C80,2)&amp;VLOOKUP(B80,X!$A$1:$B$808,2,0)&amp;")"</f>
        <v>MEMO(52BD4,4,00070639)</v>
      </c>
      <c r="W80" s="1" t="str">
        <f>"MEMO("&amp;DEC2HEX(338532+(F80-1)*4+64*6)&amp;",4,"&amp;DEC2HEX(I80,2)&amp;DEC2HEX(H80,2)&amp;VLOOKUP(G80,X!$A$1:$B$808,2,0)&amp;")"</f>
        <v>MEMO(52BF4,4,00070703)</v>
      </c>
      <c r="X80" s="1" t="str">
        <f>"MEMO("&amp;DEC2HEX(339396+(K80-1)*4+72*6)&amp;",4,"&amp;DEC2HEX(N80,2)&amp;DEC2HEX(M80,2)&amp;VLOOKUP(L80,X!$A$1:$B$808,2,0)&amp;")"</f>
        <v>MEMO(52F84,4,00030E97)</v>
      </c>
      <c r="Y80" s="1" t="str">
        <f>"MEMO("&amp;DEC2HEX(339432+(P80-1)*4+72*6)&amp;",4,"&amp;DEC2HEX(S80,2)&amp;DEC2HEX(R80,2)&amp;VLOOKUP(Q80,X!$A$1:$B$808,2,0)&amp;")"</f>
        <v>MEMO(52FA8,4,00030E97)</v>
      </c>
    </row>
    <row r="81" spans="1:25" x14ac:dyDescent="0.15">
      <c r="A81" s="1">
        <v>6</v>
      </c>
      <c r="B81" s="1" t="s">
        <v>233</v>
      </c>
      <c r="C81" s="1">
        <v>9</v>
      </c>
      <c r="D81" s="1"/>
      <c r="E81" s="1"/>
      <c r="F81" s="1">
        <v>6</v>
      </c>
      <c r="G81" s="1" t="s">
        <v>234</v>
      </c>
      <c r="H81" s="1">
        <v>9</v>
      </c>
      <c r="I81" s="1"/>
      <c r="J81" s="1"/>
      <c r="K81" s="1">
        <v>6</v>
      </c>
      <c r="L81" s="1" t="s">
        <v>233</v>
      </c>
      <c r="M81" s="1">
        <v>7</v>
      </c>
      <c r="N81" s="1"/>
      <c r="O81" s="1"/>
      <c r="P81" s="1">
        <v>6</v>
      </c>
      <c r="Q81" s="1" t="s">
        <v>234</v>
      </c>
      <c r="R81" s="1">
        <v>9</v>
      </c>
      <c r="S81" s="1"/>
      <c r="T81" s="1"/>
      <c r="U81" s="1"/>
      <c r="V81" s="1" t="str">
        <f>"MEMO("&amp;DEC2HEX(338500+(A81-1)*4+64*6)&amp;",4,"&amp;DEC2HEX(D81,2)&amp;DEC2HEX(C81,2)&amp;VLOOKUP(B81,X!$A$1:$B$808,2,0)&amp;")"</f>
        <v>MEMO(52BD8,4,00090703)</v>
      </c>
      <c r="W81" s="1" t="str">
        <f>"MEMO("&amp;DEC2HEX(338532+(F81-1)*4+64*6)&amp;",4,"&amp;DEC2HEX(I81,2)&amp;DEC2HEX(H81,2)&amp;VLOOKUP(G81,X!$A$1:$B$808,2,0)&amp;")"</f>
        <v>MEMO(52BF8,4,0009041A)</v>
      </c>
      <c r="X81" s="1" t="str">
        <f>"MEMO("&amp;DEC2HEX(339396+(K81-1)*4+72*6)&amp;",4,"&amp;DEC2HEX(N81,2)&amp;DEC2HEX(M81,2)&amp;VLOOKUP(L81,X!$A$1:$B$808,2,0)&amp;")"</f>
        <v>MEMO(52F88,4,00070703)</v>
      </c>
      <c r="Y81" s="1" t="str">
        <f>"MEMO("&amp;DEC2HEX(339432+(P81-1)*4+72*6)&amp;",4,"&amp;DEC2HEX(S81,2)&amp;DEC2HEX(R81,2)&amp;VLOOKUP(Q81,X!$A$1:$B$808,2,0)&amp;")"</f>
        <v>MEMO(52FAC,4,0009041A)</v>
      </c>
    </row>
    <row r="82" spans="1:25" x14ac:dyDescent="0.15">
      <c r="A82" s="1">
        <v>7</v>
      </c>
      <c r="B82" s="1" t="s">
        <v>220</v>
      </c>
      <c r="C82" s="1">
        <v>2</v>
      </c>
      <c r="D82" s="1"/>
      <c r="E82" s="1"/>
      <c r="F82" s="1">
        <v>7</v>
      </c>
      <c r="G82" s="1" t="s">
        <v>220</v>
      </c>
      <c r="H82" s="1">
        <v>2</v>
      </c>
      <c r="I82" s="1"/>
      <c r="J82" s="1"/>
      <c r="K82" s="1">
        <v>7</v>
      </c>
      <c r="L82" s="1" t="s">
        <v>231</v>
      </c>
      <c r="M82" s="1">
        <v>9</v>
      </c>
      <c r="N82" s="1"/>
      <c r="O82" s="1"/>
      <c r="P82" s="1">
        <v>7</v>
      </c>
      <c r="Q82" s="1" t="s">
        <v>232</v>
      </c>
      <c r="R82" s="1">
        <v>7</v>
      </c>
      <c r="S82" s="1"/>
      <c r="T82" s="1"/>
      <c r="U82" s="1"/>
      <c r="V82" s="1" t="str">
        <f>"MEMO("&amp;DEC2HEX(338500+(A82-1)*4+64*6)&amp;",4,"&amp;DEC2HEX(D82,2)&amp;DEC2HEX(C82,2)&amp;VLOOKUP(B82,X!$A$1:$B$808,2,0)&amp;")"</f>
        <v>MEMO(52BDC,4,000206B2)</v>
      </c>
      <c r="W82" s="1" t="str">
        <f>"MEMO("&amp;DEC2HEX(338532+(F82-1)*4+64*6)&amp;",4,"&amp;DEC2HEX(I82,2)&amp;DEC2HEX(H82,2)&amp;VLOOKUP(G82,X!$A$1:$B$808,2,0)&amp;")"</f>
        <v>MEMO(52BFC,4,000206B2)</v>
      </c>
      <c r="X82" s="1" t="str">
        <f>"MEMO("&amp;DEC2HEX(339396+(K82-1)*4+72*6)&amp;",4,"&amp;DEC2HEX(N82,2)&amp;DEC2HEX(M82,2)&amp;VLOOKUP(L82,X!$A$1:$B$808,2,0)&amp;")"</f>
        <v>MEMO(52F8C,4,00090393)</v>
      </c>
      <c r="Y82" s="1" t="str">
        <f>"MEMO("&amp;DEC2HEX(339432+(P82-1)*4+72*6)&amp;",4,"&amp;DEC2HEX(S82,2)&amp;DEC2HEX(R82,2)&amp;VLOOKUP(Q82,X!$A$1:$B$808,2,0)&amp;")"</f>
        <v>MEMO(52FB0,4,0007049A)</v>
      </c>
    </row>
    <row r="83" spans="1:25" x14ac:dyDescent="0.15">
      <c r="A83" s="1">
        <v>8</v>
      </c>
      <c r="B83" s="1" t="s">
        <v>230</v>
      </c>
      <c r="C83" s="1">
        <v>8</v>
      </c>
      <c r="D83" s="1"/>
      <c r="E83" s="1"/>
      <c r="F83" s="1">
        <v>8</v>
      </c>
      <c r="G83" s="1" t="s">
        <v>230</v>
      </c>
      <c r="H83" s="1">
        <v>8</v>
      </c>
      <c r="I83" s="1"/>
      <c r="J83" s="1"/>
      <c r="K83" s="1">
        <v>8</v>
      </c>
      <c r="L83" s="1" t="s">
        <v>220</v>
      </c>
      <c r="M83" s="1">
        <v>2</v>
      </c>
      <c r="N83" s="1"/>
      <c r="O83" s="1"/>
      <c r="P83" s="1">
        <v>8</v>
      </c>
      <c r="Q83" s="1" t="s">
        <v>220</v>
      </c>
      <c r="R83" s="1">
        <v>2</v>
      </c>
      <c r="S83" s="1"/>
      <c r="T83" s="1"/>
      <c r="U83" s="1"/>
      <c r="V83" s="1" t="str">
        <f>"MEMO("&amp;DEC2HEX(338500+(A83-1)*4+64*6)&amp;",4,"&amp;DEC2HEX(D83,2)&amp;DEC2HEX(C83,2)&amp;VLOOKUP(B83,X!$A$1:$B$808,2,0)&amp;")"</f>
        <v>MEMO(52BE0,4,00080790)</v>
      </c>
      <c r="W83" s="1" t="str">
        <f>"MEMO("&amp;DEC2HEX(338532+(F83-1)*4+64*6)&amp;",4,"&amp;DEC2HEX(I83,2)&amp;DEC2HEX(H83,2)&amp;VLOOKUP(G83,X!$A$1:$B$808,2,0)&amp;")"</f>
        <v>MEMO(52C00,4,00080790)</v>
      </c>
      <c r="X83" s="1" t="str">
        <f>"MEMO("&amp;DEC2HEX(339396+(K83-1)*4+72*6)&amp;",4,"&amp;DEC2HEX(N83,2)&amp;DEC2HEX(M83,2)&amp;VLOOKUP(L83,X!$A$1:$B$808,2,0)&amp;")"</f>
        <v>MEMO(52F90,4,000206B2)</v>
      </c>
      <c r="Y83" s="1" t="str">
        <f>"MEMO("&amp;DEC2HEX(339432+(P83-1)*4+72*6)&amp;",4,"&amp;DEC2HEX(S83,2)&amp;DEC2HEX(R83,2)&amp;VLOOKUP(Q83,X!$A$1:$B$808,2,0)&amp;")"</f>
        <v>MEMO(52FB4,4,000206B2)</v>
      </c>
    </row>
    <row r="84" spans="1:25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1">
        <v>9</v>
      </c>
      <c r="L84" s="1" t="s">
        <v>230</v>
      </c>
      <c r="M84" s="1">
        <v>8</v>
      </c>
      <c r="N84" s="1"/>
      <c r="O84" s="1"/>
      <c r="P84" s="1">
        <v>9</v>
      </c>
      <c r="Q84" s="1" t="s">
        <v>230</v>
      </c>
      <c r="R84" s="1">
        <v>8</v>
      </c>
      <c r="S84" s="1"/>
      <c r="T84" s="1"/>
      <c r="U84" s="1"/>
      <c r="V84" s="1"/>
      <c r="W84" s="1"/>
      <c r="X84" s="1" t="str">
        <f>"MEMO("&amp;DEC2HEX(339396+(K84-1)*4+72*6)&amp;",4,"&amp;DEC2HEX(N84,2)&amp;DEC2HEX(M84,2)&amp;VLOOKUP(L84,X!$A$1:$B$808,2,0)&amp;")"</f>
        <v>MEMO(52F94,4,00080790)</v>
      </c>
      <c r="Y84" s="1" t="str">
        <f>"MEMO("&amp;DEC2HEX(339432+(P84-1)*4+72*6)&amp;",4,"&amp;DEC2HEX(S84,2)&amp;DEC2HEX(R84,2)&amp;VLOOKUP(Q84,X!$A$1:$B$808,2,0)&amp;")"</f>
        <v>MEMO(52FB8,4,00080790)</v>
      </c>
    </row>
    <row r="85" spans="1:25" x14ac:dyDescent="0.15">
      <c r="A85" s="14" t="s">
        <v>1542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6"/>
      <c r="V85" s="6"/>
      <c r="W85" s="6"/>
      <c r="X85" s="6"/>
      <c r="Y85" s="6"/>
    </row>
    <row r="86" spans="1:25" x14ac:dyDescent="0.15">
      <c r="A86" s="15" t="s">
        <v>717</v>
      </c>
      <c r="B86" s="15"/>
      <c r="C86" s="15"/>
      <c r="D86" s="15"/>
      <c r="E86" s="15"/>
      <c r="F86" s="16" t="s">
        <v>720</v>
      </c>
      <c r="G86" s="16"/>
      <c r="H86" s="16"/>
      <c r="I86" s="16"/>
      <c r="J86" s="16"/>
      <c r="K86" s="13" t="s">
        <v>721</v>
      </c>
      <c r="L86" s="13"/>
      <c r="M86" s="13"/>
      <c r="N86" s="13"/>
      <c r="O86" s="13"/>
      <c r="P86" s="12" t="s">
        <v>722</v>
      </c>
      <c r="Q86" s="12"/>
      <c r="R86" s="12"/>
      <c r="S86" s="12"/>
      <c r="T86" s="12"/>
      <c r="U86" s="1"/>
      <c r="V86" s="1" t="s">
        <v>1533</v>
      </c>
      <c r="W86" s="1" t="s">
        <v>1534</v>
      </c>
      <c r="X86" s="1" t="s">
        <v>1535</v>
      </c>
      <c r="Y86" s="1" t="s">
        <v>1549</v>
      </c>
    </row>
    <row r="87" spans="1:25" x14ac:dyDescent="0.15">
      <c r="A87" s="1"/>
      <c r="B87" s="1" t="s">
        <v>716</v>
      </c>
      <c r="C87" s="1" t="s">
        <v>718</v>
      </c>
      <c r="D87" s="1" t="s">
        <v>719</v>
      </c>
      <c r="E87" s="1"/>
      <c r="F87" s="1"/>
      <c r="G87" s="1" t="s">
        <v>716</v>
      </c>
      <c r="H87" s="1" t="s">
        <v>718</v>
      </c>
      <c r="I87" s="1" t="s">
        <v>719</v>
      </c>
      <c r="J87" s="1"/>
      <c r="K87" s="1"/>
      <c r="L87" s="1" t="s">
        <v>716</v>
      </c>
      <c r="M87" s="1" t="s">
        <v>718</v>
      </c>
      <c r="N87" s="1" t="s">
        <v>719</v>
      </c>
      <c r="O87" s="1"/>
      <c r="P87" s="1"/>
      <c r="Q87" s="1" t="s">
        <v>716</v>
      </c>
      <c r="R87" s="1" t="s">
        <v>718</v>
      </c>
      <c r="S87" s="1" t="s">
        <v>719</v>
      </c>
      <c r="T87" s="1"/>
      <c r="U87" s="1"/>
      <c r="V87" s="1"/>
      <c r="W87" s="1"/>
      <c r="X87" s="1"/>
      <c r="Y87" s="1"/>
    </row>
    <row r="88" spans="1:25" x14ac:dyDescent="0.15">
      <c r="A88" s="1">
        <v>1</v>
      </c>
      <c r="B88" s="1" t="s">
        <v>2162</v>
      </c>
      <c r="C88" s="1">
        <v>4</v>
      </c>
      <c r="D88" s="1"/>
      <c r="E88" s="1"/>
      <c r="F88" s="1">
        <v>1</v>
      </c>
      <c r="G88" s="1" t="s">
        <v>265</v>
      </c>
      <c r="H88" s="1">
        <v>9</v>
      </c>
      <c r="I88" s="1"/>
      <c r="J88" s="1"/>
      <c r="K88" s="1">
        <v>1</v>
      </c>
      <c r="L88" s="1" t="s">
        <v>265</v>
      </c>
      <c r="M88" s="1">
        <v>9</v>
      </c>
      <c r="N88" s="1"/>
      <c r="O88" s="1"/>
      <c r="P88" s="1">
        <v>1</v>
      </c>
      <c r="Q88" s="1" t="s">
        <v>2162</v>
      </c>
      <c r="R88" s="1">
        <v>4</v>
      </c>
      <c r="S88" s="1"/>
      <c r="T88" s="1"/>
      <c r="U88" s="1"/>
      <c r="V88" s="1" t="str">
        <f>"MEMO("&amp;DEC2HEX(338500+(A88-1)*4+64*7)&amp;",4,"&amp;DEC2HEX(D88,2)&amp;DEC2HEX(C88,2)&amp;VLOOKUP(B88,X!$A$1:$B$808,2,0)&amp;")"</f>
        <v>MEMO(52C04,4,00040E98)</v>
      </c>
      <c r="W88" s="1" t="str">
        <f>"MEMO("&amp;DEC2HEX(338532+(F88-1)*4+64*7)&amp;",4,"&amp;DEC2HEX(I88,2)&amp;DEC2HEX(H88,2)&amp;VLOOKUP(G88,X!$A$1:$B$808,2,0)&amp;")"</f>
        <v>MEMO(52C24,4,00090614)</v>
      </c>
      <c r="X88" s="1" t="str">
        <f>"MEMO("&amp;DEC2HEX(339396+(K88-1)*4+72*7)&amp;",4,"&amp;DEC2HEX(N88,2)&amp;DEC2HEX(M88,2)&amp;VLOOKUP(L88,X!$A$1:$B$808,2,0)&amp;")"</f>
        <v>MEMO(52FBC,4,00090614)</v>
      </c>
      <c r="Y88" s="1" t="str">
        <f>"MEMO("&amp;DEC2HEX(339432+(P88-1)*4+72*7)&amp;",4,"&amp;DEC2HEX(S88,2)&amp;DEC2HEX(R88,2)&amp;VLOOKUP(Q88,X!$A$1:$B$808,2,0)&amp;")"</f>
        <v>MEMO(52FE0,4,00040E98)</v>
      </c>
    </row>
    <row r="89" spans="1:25" x14ac:dyDescent="0.15">
      <c r="A89" s="1">
        <v>2</v>
      </c>
      <c r="B89" s="1" t="s">
        <v>265</v>
      </c>
      <c r="C89" s="1">
        <v>9</v>
      </c>
      <c r="D89" s="1"/>
      <c r="E89" s="1"/>
      <c r="F89" s="1">
        <v>2</v>
      </c>
      <c r="G89" s="1" t="s">
        <v>273</v>
      </c>
      <c r="H89" s="1">
        <v>7</v>
      </c>
      <c r="I89" s="1"/>
      <c r="J89" s="1"/>
      <c r="K89" s="1">
        <v>2</v>
      </c>
      <c r="L89" s="1" t="s">
        <v>262</v>
      </c>
      <c r="M89" s="1">
        <v>6</v>
      </c>
      <c r="N89" s="1"/>
      <c r="O89" s="1"/>
      <c r="P89" s="1">
        <v>2</v>
      </c>
      <c r="Q89" s="1" t="s">
        <v>265</v>
      </c>
      <c r="R89" s="1">
        <v>9</v>
      </c>
      <c r="S89" s="1"/>
      <c r="T89" s="1"/>
      <c r="U89" s="1"/>
      <c r="V89" s="1" t="str">
        <f>"MEMO("&amp;DEC2HEX(338500+(A89-1)*4+64*7)&amp;",4,"&amp;DEC2HEX(D89,2)&amp;DEC2HEX(C89,2)&amp;VLOOKUP(B89,X!$A$1:$B$808,2,0)&amp;")"</f>
        <v>MEMO(52C08,4,00090614)</v>
      </c>
      <c r="W89" s="1" t="str">
        <f>"MEMO("&amp;DEC2HEX(338532+(F89-1)*4+64*7)&amp;",4,"&amp;DEC2HEX(I89,2)&amp;DEC2HEX(H89,2)&amp;VLOOKUP(G89,X!$A$1:$B$808,2,0)&amp;")"</f>
        <v>MEMO(52C28,4,00070A04)</v>
      </c>
      <c r="X89" s="1" t="str">
        <f>"MEMO("&amp;DEC2HEX(339396+(K89-1)*4+72*7)&amp;",4,"&amp;DEC2HEX(N89,2)&amp;DEC2HEX(M89,2)&amp;VLOOKUP(L89,X!$A$1:$B$808,2,0)&amp;")"</f>
        <v>MEMO(52FC0,4,000606E2)</v>
      </c>
      <c r="Y89" s="1" t="str">
        <f>"MEMO("&amp;DEC2HEX(339432+(P89-1)*4+72*7)&amp;",4,"&amp;DEC2HEX(S89,2)&amp;DEC2HEX(R89,2)&amp;VLOOKUP(Q89,X!$A$1:$B$808,2,0)&amp;")"</f>
        <v>MEMO(52FE4,4,00090614)</v>
      </c>
    </row>
    <row r="90" spans="1:25" x14ac:dyDescent="0.15">
      <c r="A90" s="1">
        <v>3</v>
      </c>
      <c r="B90" s="1" t="s">
        <v>267</v>
      </c>
      <c r="C90" s="1">
        <v>8</v>
      </c>
      <c r="D90" s="1"/>
      <c r="E90" s="1"/>
      <c r="F90" s="1">
        <v>3</v>
      </c>
      <c r="G90" s="1" t="s">
        <v>267</v>
      </c>
      <c r="H90" s="1">
        <v>8</v>
      </c>
      <c r="I90" s="1"/>
      <c r="J90" s="1"/>
      <c r="K90" s="1">
        <v>3</v>
      </c>
      <c r="L90" s="1" t="s">
        <v>267</v>
      </c>
      <c r="M90" s="1">
        <v>8</v>
      </c>
      <c r="N90" s="1"/>
      <c r="O90" s="1"/>
      <c r="P90" s="1">
        <v>3</v>
      </c>
      <c r="Q90" s="1" t="s">
        <v>267</v>
      </c>
      <c r="R90" s="1">
        <v>8</v>
      </c>
      <c r="S90" s="1"/>
      <c r="T90" s="1"/>
      <c r="U90" s="1"/>
      <c r="V90" s="1" t="str">
        <f>"MEMO("&amp;DEC2HEX(338500+(A90-1)*4+64*7)&amp;",4,"&amp;DEC2HEX(D90,2)&amp;DEC2HEX(C90,2)&amp;VLOOKUP(B90,X!$A$1:$B$808,2,0)&amp;")"</f>
        <v>MEMO(52C0C,4,00080537)</v>
      </c>
      <c r="W90" s="1" t="str">
        <f>"MEMO("&amp;DEC2HEX(338532+(F90-1)*4+64*7)&amp;",4,"&amp;DEC2HEX(I90,2)&amp;DEC2HEX(H90,2)&amp;VLOOKUP(G90,X!$A$1:$B$808,2,0)&amp;")"</f>
        <v>MEMO(52C2C,4,00080537)</v>
      </c>
      <c r="X90" s="1" t="str">
        <f>"MEMO("&amp;DEC2HEX(339396+(K90-1)*4+72*7)&amp;",4,"&amp;DEC2HEX(N90,2)&amp;DEC2HEX(M90,2)&amp;VLOOKUP(L90,X!$A$1:$B$808,2,0)&amp;")"</f>
        <v>MEMO(52FC4,4,00080537)</v>
      </c>
      <c r="Y90" s="1" t="str">
        <f>"MEMO("&amp;DEC2HEX(339432+(P90-1)*4+72*7)&amp;",4,"&amp;DEC2HEX(S90,2)&amp;DEC2HEX(R90,2)&amp;VLOOKUP(Q90,X!$A$1:$B$808,2,0)&amp;")"</f>
        <v>MEMO(52FE8,4,00080537)</v>
      </c>
    </row>
    <row r="91" spans="1:25" x14ac:dyDescent="0.15">
      <c r="A91" s="1">
        <v>4</v>
      </c>
      <c r="B91" s="1" t="s">
        <v>260</v>
      </c>
      <c r="C91" s="1">
        <v>5</v>
      </c>
      <c r="D91" s="1"/>
      <c r="E91" s="1"/>
      <c r="F91" s="1">
        <v>4</v>
      </c>
      <c r="G91" s="1" t="s">
        <v>260</v>
      </c>
      <c r="H91" s="1">
        <v>5</v>
      </c>
      <c r="I91" s="1"/>
      <c r="J91" s="1"/>
      <c r="K91" s="1">
        <v>4</v>
      </c>
      <c r="L91" s="1" t="s">
        <v>260</v>
      </c>
      <c r="M91" s="1">
        <v>5</v>
      </c>
      <c r="N91" s="1"/>
      <c r="O91" s="1"/>
      <c r="P91" s="1">
        <v>4</v>
      </c>
      <c r="Q91" s="1" t="s">
        <v>260</v>
      </c>
      <c r="R91" s="1">
        <v>5</v>
      </c>
      <c r="S91" s="1"/>
      <c r="T91" s="1"/>
      <c r="U91" s="1"/>
      <c r="V91" s="1" t="str">
        <f>"MEMO("&amp;DEC2HEX(338500+(A91-1)*4+64*7)&amp;",4,"&amp;DEC2HEX(D91,2)&amp;DEC2HEX(C91,2)&amp;VLOOKUP(B91,X!$A$1:$B$808,2,0)&amp;")"</f>
        <v>MEMO(52C10,4,000504A4)</v>
      </c>
      <c r="W91" s="1" t="str">
        <f>"MEMO("&amp;DEC2HEX(338532+(F91-1)*4+64*7)&amp;",4,"&amp;DEC2HEX(I91,2)&amp;DEC2HEX(H91,2)&amp;VLOOKUP(G91,X!$A$1:$B$808,2,0)&amp;")"</f>
        <v>MEMO(52C30,4,000504A4)</v>
      </c>
      <c r="X91" s="1" t="str">
        <f>"MEMO("&amp;DEC2HEX(339396+(K91-1)*4+72*7)&amp;",4,"&amp;DEC2HEX(N91,2)&amp;DEC2HEX(M91,2)&amp;VLOOKUP(L91,X!$A$1:$B$808,2,0)&amp;")"</f>
        <v>MEMO(52FC8,4,000504A4)</v>
      </c>
      <c r="Y91" s="1" t="str">
        <f>"MEMO("&amp;DEC2HEX(339432+(P91-1)*4+72*7)&amp;",4,"&amp;DEC2HEX(S91,2)&amp;DEC2HEX(R91,2)&amp;VLOOKUP(Q91,X!$A$1:$B$808,2,0)&amp;")"</f>
        <v>MEMO(52FEC,4,000504A4)</v>
      </c>
    </row>
    <row r="92" spans="1:25" x14ac:dyDescent="0.15">
      <c r="A92" s="1">
        <v>5</v>
      </c>
      <c r="B92" s="1" t="s">
        <v>266</v>
      </c>
      <c r="C92" s="1">
        <v>3</v>
      </c>
      <c r="D92" s="1"/>
      <c r="E92" s="1"/>
      <c r="F92" s="1">
        <v>5</v>
      </c>
      <c r="G92" s="1" t="s">
        <v>266</v>
      </c>
      <c r="H92" s="1">
        <v>3</v>
      </c>
      <c r="I92" s="1"/>
      <c r="J92" s="1"/>
      <c r="K92" s="1">
        <v>5</v>
      </c>
      <c r="L92" s="1" t="s">
        <v>266</v>
      </c>
      <c r="M92" s="1">
        <v>10</v>
      </c>
      <c r="N92" s="1"/>
      <c r="O92" s="1"/>
      <c r="P92" s="1">
        <v>5</v>
      </c>
      <c r="Q92" s="1" t="s">
        <v>266</v>
      </c>
      <c r="R92" s="1">
        <v>10</v>
      </c>
      <c r="S92" s="1"/>
      <c r="T92" s="1"/>
      <c r="U92" s="1"/>
      <c r="V92" s="1" t="str">
        <f>"MEMO("&amp;DEC2HEX(338500+(A92-1)*4+64*7)&amp;",4,"&amp;DEC2HEX(D92,2)&amp;DEC2HEX(C92,2)&amp;VLOOKUP(B92,X!$A$1:$B$808,2,0)&amp;")"</f>
        <v>MEMO(52C14,4,0003012B)</v>
      </c>
      <c r="W92" s="1" t="str">
        <f>"MEMO("&amp;DEC2HEX(338532+(F92-1)*4+64*7)&amp;",4,"&amp;DEC2HEX(I92,2)&amp;DEC2HEX(H92,2)&amp;VLOOKUP(G92,X!$A$1:$B$808,2,0)&amp;")"</f>
        <v>MEMO(52C34,4,0003012B)</v>
      </c>
      <c r="X92" s="1" t="str">
        <f>"MEMO("&amp;DEC2HEX(339396+(K92-1)*4+72*7)&amp;",4,"&amp;DEC2HEX(N92,2)&amp;DEC2HEX(M92,2)&amp;VLOOKUP(L92,X!$A$1:$B$808,2,0)&amp;")"</f>
        <v>MEMO(52FCC,4,000A012B)</v>
      </c>
      <c r="Y92" s="1" t="str">
        <f>"MEMO("&amp;DEC2HEX(339432+(P92-1)*4+72*7)&amp;",4,"&amp;DEC2HEX(S92,2)&amp;DEC2HEX(R92,2)&amp;VLOOKUP(Q92,X!$A$1:$B$808,2,0)&amp;")"</f>
        <v>MEMO(52FF0,4,000A012B)</v>
      </c>
    </row>
    <row r="93" spans="1:25" x14ac:dyDescent="0.15">
      <c r="A93" s="1">
        <v>6</v>
      </c>
      <c r="B93" s="1" t="s">
        <v>263</v>
      </c>
      <c r="C93" s="1">
        <v>7</v>
      </c>
      <c r="D93" s="1"/>
      <c r="E93" s="1"/>
      <c r="F93" s="1">
        <v>6</v>
      </c>
      <c r="G93" s="1" t="s">
        <v>2162</v>
      </c>
      <c r="H93" s="1">
        <v>4</v>
      </c>
      <c r="I93" s="1"/>
      <c r="J93" s="1"/>
      <c r="K93" s="1">
        <v>6</v>
      </c>
      <c r="L93" s="1" t="s">
        <v>263</v>
      </c>
      <c r="M93" s="1">
        <v>7</v>
      </c>
      <c r="N93" s="1"/>
      <c r="O93" s="1"/>
      <c r="P93" s="1">
        <v>6</v>
      </c>
      <c r="Q93" s="1" t="s">
        <v>263</v>
      </c>
      <c r="R93" s="1">
        <v>7</v>
      </c>
      <c r="S93" s="1"/>
      <c r="T93" s="1"/>
      <c r="U93" s="1"/>
      <c r="V93" s="1" t="str">
        <f>"MEMO("&amp;DEC2HEX(338500+(A93-1)*4+64*7)&amp;",4,"&amp;DEC2HEX(D93,2)&amp;DEC2HEX(C93,2)&amp;VLOOKUP(B93,X!$A$1:$B$808,2,0)&amp;")"</f>
        <v>MEMO(52C18,4,0007073F)</v>
      </c>
      <c r="W93" s="1" t="str">
        <f>"MEMO("&amp;DEC2HEX(338532+(F93-1)*4+64*7)&amp;",4,"&amp;DEC2HEX(I93,2)&amp;DEC2HEX(H93,2)&amp;VLOOKUP(G93,X!$A$1:$B$808,2,0)&amp;")"</f>
        <v>MEMO(52C38,4,00040E98)</v>
      </c>
      <c r="X93" s="1" t="str">
        <f>"MEMO("&amp;DEC2HEX(339396+(K93-1)*4+72*7)&amp;",4,"&amp;DEC2HEX(N93,2)&amp;DEC2HEX(M93,2)&amp;VLOOKUP(L93,X!$A$1:$B$808,2,0)&amp;")"</f>
        <v>MEMO(52FD0,4,0007073F)</v>
      </c>
      <c r="Y93" s="1" t="str">
        <f>"MEMO("&amp;DEC2HEX(339432+(P93-1)*4+72*7)&amp;",4,"&amp;DEC2HEX(S93,2)&amp;DEC2HEX(R93,2)&amp;VLOOKUP(Q93,X!$A$1:$B$808,2,0)&amp;")"</f>
        <v>MEMO(52FF4,4,0007073F)</v>
      </c>
    </row>
    <row r="94" spans="1:25" x14ac:dyDescent="0.15">
      <c r="A94" s="1">
        <v>7</v>
      </c>
      <c r="B94" s="1" t="s">
        <v>255</v>
      </c>
      <c r="C94" s="1">
        <v>2</v>
      </c>
      <c r="D94" s="1"/>
      <c r="E94" s="1"/>
      <c r="F94" s="1">
        <v>7</v>
      </c>
      <c r="G94" s="1" t="s">
        <v>254</v>
      </c>
      <c r="H94" s="1">
        <v>2</v>
      </c>
      <c r="I94" s="1"/>
      <c r="J94" s="1"/>
      <c r="K94" s="1">
        <v>7</v>
      </c>
      <c r="L94" s="1" t="s">
        <v>2162</v>
      </c>
      <c r="M94" s="1">
        <v>4</v>
      </c>
      <c r="N94" s="1"/>
      <c r="O94" s="1"/>
      <c r="P94" s="1">
        <v>7</v>
      </c>
      <c r="Q94" s="1" t="s">
        <v>264</v>
      </c>
      <c r="R94" s="1">
        <v>3</v>
      </c>
      <c r="S94" s="1"/>
      <c r="T94" s="1"/>
      <c r="U94" s="1"/>
      <c r="V94" s="1" t="str">
        <f>"MEMO("&amp;DEC2HEX(338500+(A94-1)*4+64*7)&amp;",4,"&amp;DEC2HEX(D94,2)&amp;DEC2HEX(C94,2)&amp;VLOOKUP(B94,X!$A$1:$B$808,2,0)&amp;")"</f>
        <v>MEMO(52C1C,4,000209FF)</v>
      </c>
      <c r="W94" s="1" t="str">
        <f>"MEMO("&amp;DEC2HEX(338532+(F94-1)*4+64*7)&amp;",4,"&amp;DEC2HEX(I94,2)&amp;DEC2HEX(H94,2)&amp;VLOOKUP(G94,X!$A$1:$B$808,2,0)&amp;")"</f>
        <v>MEMO(52C3C,4,000204A7)</v>
      </c>
      <c r="X94" s="1" t="str">
        <f>"MEMO("&amp;DEC2HEX(339396+(K94-1)*4+72*7)&amp;",4,"&amp;DEC2HEX(N94,2)&amp;DEC2HEX(M94,2)&amp;VLOOKUP(L94,X!$A$1:$B$808,2,0)&amp;")"</f>
        <v>MEMO(52FD4,4,00040E98)</v>
      </c>
      <c r="Y94" s="1" t="str">
        <f>"MEMO("&amp;DEC2HEX(339432+(P94-1)*4+72*7)&amp;",4,"&amp;DEC2HEX(S94,2)&amp;DEC2HEX(R94,2)&amp;VLOOKUP(Q94,X!$A$1:$B$808,2,0)&amp;")"</f>
        <v>MEMO(52FF8,4,00030E78)</v>
      </c>
    </row>
    <row r="95" spans="1:25" x14ac:dyDescent="0.15">
      <c r="A95" s="1">
        <v>8</v>
      </c>
      <c r="B95" s="1" t="s">
        <v>262</v>
      </c>
      <c r="C95" s="1">
        <v>6</v>
      </c>
      <c r="D95" s="1"/>
      <c r="E95" s="1"/>
      <c r="F95" s="1">
        <v>8</v>
      </c>
      <c r="G95" s="1" t="s">
        <v>262</v>
      </c>
      <c r="H95" s="1">
        <v>6</v>
      </c>
      <c r="I95" s="1"/>
      <c r="J95" s="1"/>
      <c r="K95" s="1">
        <v>8</v>
      </c>
      <c r="L95" s="1" t="s">
        <v>264</v>
      </c>
      <c r="M95" s="1">
        <v>3</v>
      </c>
      <c r="N95" s="1"/>
      <c r="O95" s="1"/>
      <c r="P95" s="1">
        <v>8</v>
      </c>
      <c r="Q95" s="1" t="s">
        <v>258</v>
      </c>
      <c r="R95" s="1">
        <v>6</v>
      </c>
      <c r="S95" s="1"/>
      <c r="T95" s="1"/>
      <c r="U95" s="1"/>
      <c r="V95" s="1" t="str">
        <f>"MEMO("&amp;DEC2HEX(338500+(A95-1)*4+64*7)&amp;",4,"&amp;DEC2HEX(D95,2)&amp;DEC2HEX(C95,2)&amp;VLOOKUP(B95,X!$A$1:$B$808,2,0)&amp;")"</f>
        <v>MEMO(52C20,4,000606E2)</v>
      </c>
      <c r="W95" s="1" t="str">
        <f>"MEMO("&amp;DEC2HEX(338532+(F95-1)*4+64*7)&amp;",4,"&amp;DEC2HEX(I95,2)&amp;DEC2HEX(H95,2)&amp;VLOOKUP(G95,X!$A$1:$B$808,2,0)&amp;")"</f>
        <v>MEMO(52C40,4,000606E2)</v>
      </c>
      <c r="X95" s="1" t="str">
        <f>"MEMO("&amp;DEC2HEX(339396+(K95-1)*4+72*7)&amp;",4,"&amp;DEC2HEX(N95,2)&amp;DEC2HEX(M95,2)&amp;VLOOKUP(L95,X!$A$1:$B$808,2,0)&amp;")"</f>
        <v>MEMO(52FD8,4,00030E78)</v>
      </c>
      <c r="Y95" s="1" t="str">
        <f>"MEMO("&amp;DEC2HEX(339432+(P95-1)*4+72*7)&amp;",4,"&amp;DEC2HEX(S95,2)&amp;DEC2HEX(R95,2)&amp;VLOOKUP(Q95,X!$A$1:$B$808,2,0)&amp;")"</f>
        <v>MEMO(52FFC,4,00060107)</v>
      </c>
    </row>
    <row r="96" spans="1:25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1">
        <v>9</v>
      </c>
      <c r="L96" s="1" t="s">
        <v>255</v>
      </c>
      <c r="M96" s="1">
        <v>2</v>
      </c>
      <c r="N96" s="1"/>
      <c r="O96" s="1"/>
      <c r="P96" s="1">
        <v>9</v>
      </c>
      <c r="Q96" s="1" t="s">
        <v>254</v>
      </c>
      <c r="R96" s="1">
        <v>2</v>
      </c>
      <c r="S96" s="1"/>
      <c r="T96" s="1"/>
      <c r="U96" s="1"/>
      <c r="V96" s="1"/>
      <c r="W96" s="1"/>
      <c r="X96" s="1" t="str">
        <f>"MEMO("&amp;DEC2HEX(339396+(K96-1)*4+72*7)&amp;",4,"&amp;DEC2HEX(N96,2)&amp;DEC2HEX(M96,2)&amp;VLOOKUP(L96,X!$A$1:$B$808,2,0)&amp;")"</f>
        <v>MEMO(52FDC,4,000209FF)</v>
      </c>
      <c r="Y96" s="1" t="str">
        <f>"MEMO("&amp;DEC2HEX(339432+(P96-1)*4+72*7)&amp;",4,"&amp;DEC2HEX(S96,2)&amp;DEC2HEX(R96,2)&amp;VLOOKUP(Q96,X!$A$1:$B$808,2,0)&amp;")"</f>
        <v>MEMO(53000,4,000204A7)</v>
      </c>
    </row>
    <row r="97" spans="1:25" x14ac:dyDescent="0.15">
      <c r="A97" s="14" t="s">
        <v>1543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6"/>
      <c r="V97" s="6"/>
      <c r="W97" s="6"/>
      <c r="X97" s="6"/>
      <c r="Y97" s="6"/>
    </row>
    <row r="98" spans="1:25" x14ac:dyDescent="0.15">
      <c r="A98" s="15" t="s">
        <v>717</v>
      </c>
      <c r="B98" s="15"/>
      <c r="C98" s="15"/>
      <c r="D98" s="15"/>
      <c r="E98" s="15"/>
      <c r="F98" s="16" t="s">
        <v>720</v>
      </c>
      <c r="G98" s="16"/>
      <c r="H98" s="16"/>
      <c r="I98" s="16"/>
      <c r="J98" s="16"/>
      <c r="K98" s="13" t="s">
        <v>721</v>
      </c>
      <c r="L98" s="13"/>
      <c r="M98" s="13"/>
      <c r="N98" s="13"/>
      <c r="O98" s="13"/>
      <c r="P98" s="12" t="s">
        <v>722</v>
      </c>
      <c r="Q98" s="12"/>
      <c r="R98" s="12"/>
      <c r="S98" s="12"/>
      <c r="T98" s="12"/>
      <c r="U98" s="1"/>
      <c r="V98" s="1" t="s">
        <v>1533</v>
      </c>
      <c r="W98" s="1" t="s">
        <v>1534</v>
      </c>
      <c r="X98" s="1" t="s">
        <v>1535</v>
      </c>
      <c r="Y98" s="1" t="s">
        <v>1549</v>
      </c>
    </row>
    <row r="99" spans="1:25" x14ac:dyDescent="0.15">
      <c r="A99" s="1"/>
      <c r="B99" s="1" t="s">
        <v>716</v>
      </c>
      <c r="C99" s="1" t="s">
        <v>718</v>
      </c>
      <c r="D99" s="1" t="s">
        <v>719</v>
      </c>
      <c r="E99" s="1"/>
      <c r="F99" s="1"/>
      <c r="G99" s="1" t="s">
        <v>716</v>
      </c>
      <c r="H99" s="1" t="s">
        <v>718</v>
      </c>
      <c r="I99" s="1" t="s">
        <v>719</v>
      </c>
      <c r="J99" s="1"/>
      <c r="K99" s="1"/>
      <c r="L99" s="1" t="s">
        <v>716</v>
      </c>
      <c r="M99" s="1" t="s">
        <v>718</v>
      </c>
      <c r="N99" s="1" t="s">
        <v>719</v>
      </c>
      <c r="O99" s="1"/>
      <c r="P99" s="1"/>
      <c r="Q99" s="1" t="s">
        <v>716</v>
      </c>
      <c r="R99" s="1" t="s">
        <v>718</v>
      </c>
      <c r="S99" s="1" t="s">
        <v>719</v>
      </c>
      <c r="T99" s="1"/>
      <c r="U99" s="1"/>
      <c r="V99" s="1"/>
      <c r="W99" s="1"/>
      <c r="X99" s="1"/>
      <c r="Y99" s="1"/>
    </row>
    <row r="100" spans="1:25" x14ac:dyDescent="0.15">
      <c r="A100" s="1">
        <v>1</v>
      </c>
      <c r="B100" s="1" t="s">
        <v>301</v>
      </c>
      <c r="C100" s="1">
        <v>7</v>
      </c>
      <c r="D100" s="1"/>
      <c r="E100" s="1"/>
      <c r="F100" s="1">
        <v>1</v>
      </c>
      <c r="G100" s="1" t="s">
        <v>301</v>
      </c>
      <c r="H100" s="1">
        <v>8</v>
      </c>
      <c r="I100" s="1"/>
      <c r="J100" s="1"/>
      <c r="K100" s="1">
        <v>1</v>
      </c>
      <c r="L100" s="1" t="s">
        <v>301</v>
      </c>
      <c r="M100" s="1">
        <v>7</v>
      </c>
      <c r="N100" s="1"/>
      <c r="O100" s="1"/>
      <c r="P100" s="1">
        <v>1</v>
      </c>
      <c r="Q100" s="1" t="s">
        <v>301</v>
      </c>
      <c r="R100" s="1">
        <v>7</v>
      </c>
      <c r="S100" s="1"/>
      <c r="T100" s="1"/>
      <c r="U100" s="1"/>
      <c r="V100" s="1" t="str">
        <f>"MEMO("&amp;DEC2HEX(338500+(A100-1)*4+64*8)&amp;",4,"&amp;DEC2HEX(D100,2)&amp;DEC2HEX(C100,2)&amp;VLOOKUP(B100,X!$A$1:$B$808,2,0)&amp;")"</f>
        <v>MEMO(52C44,4,0007040F)</v>
      </c>
      <c r="W100" s="1" t="str">
        <f>"MEMO("&amp;DEC2HEX(338532+(F100-1)*4+64*8)&amp;",4,"&amp;DEC2HEX(I100,2)&amp;DEC2HEX(H100,2)&amp;VLOOKUP(G100,X!$A$1:$B$808,2,0)&amp;")"</f>
        <v>MEMO(52C64,4,0008040F)</v>
      </c>
      <c r="X100" s="1" t="str">
        <f>"MEMO("&amp;DEC2HEX(339396+(K100-1)*4+72*8)&amp;",4,"&amp;DEC2HEX(N100,2)&amp;DEC2HEX(M100,2)&amp;VLOOKUP(L100,X!$A$1:$B$808,2,0)&amp;")"</f>
        <v>MEMO(53004,4,0007040F)</v>
      </c>
      <c r="Y100" s="1" t="str">
        <f>"MEMO("&amp;DEC2HEX(339432+(P100-1)*4+72*8)&amp;",4,"&amp;DEC2HEX(S100,2)&amp;DEC2HEX(R100,2)&amp;VLOOKUP(Q100,X!$A$1:$B$808,2,0)&amp;")"</f>
        <v>MEMO(53028,4,0007040F)</v>
      </c>
    </row>
    <row r="101" spans="1:25" x14ac:dyDescent="0.15">
      <c r="A101" s="1">
        <v>2</v>
      </c>
      <c r="B101" s="1" t="s">
        <v>308</v>
      </c>
      <c r="C101" s="1">
        <v>5</v>
      </c>
      <c r="D101" s="1"/>
      <c r="E101" s="1"/>
      <c r="F101" s="1">
        <v>2</v>
      </c>
      <c r="G101" s="1" t="s">
        <v>308</v>
      </c>
      <c r="H101" s="1">
        <v>4</v>
      </c>
      <c r="I101" s="1"/>
      <c r="J101" s="1"/>
      <c r="K101" s="1">
        <v>2</v>
      </c>
      <c r="L101" s="1" t="s">
        <v>308</v>
      </c>
      <c r="M101" s="1">
        <v>5</v>
      </c>
      <c r="N101" s="1"/>
      <c r="O101" s="1"/>
      <c r="P101" s="1">
        <v>2</v>
      </c>
      <c r="Q101" s="1" t="s">
        <v>308</v>
      </c>
      <c r="R101" s="1">
        <v>5</v>
      </c>
      <c r="S101" s="1"/>
      <c r="T101" s="1"/>
      <c r="U101" s="1"/>
      <c r="V101" s="1" t="str">
        <f>"MEMO("&amp;DEC2HEX(338500+(A101-1)*4+64*8)&amp;",4,"&amp;DEC2HEX(D101,2)&amp;DEC2HEX(C101,2)&amp;VLOOKUP(B101,X!$A$1:$B$808,2,0)&amp;")"</f>
        <v>MEMO(52C48,4,000506D4)</v>
      </c>
      <c r="W101" s="1" t="str">
        <f>"MEMO("&amp;DEC2HEX(338532+(F101-1)*4+64*8)&amp;",4,"&amp;DEC2HEX(I101,2)&amp;DEC2HEX(H101,2)&amp;VLOOKUP(G101,X!$A$1:$B$808,2,0)&amp;")"</f>
        <v>MEMO(52C68,4,000406D4)</v>
      </c>
      <c r="X101" s="1" t="str">
        <f>"MEMO("&amp;DEC2HEX(339396+(K101-1)*4+72*8)&amp;",4,"&amp;DEC2HEX(N101,2)&amp;DEC2HEX(M101,2)&amp;VLOOKUP(L101,X!$A$1:$B$808,2,0)&amp;")"</f>
        <v>MEMO(53008,4,000506D4)</v>
      </c>
      <c r="Y101" s="1" t="str">
        <f>"MEMO("&amp;DEC2HEX(339432+(P101-1)*4+72*8)&amp;",4,"&amp;DEC2HEX(S101,2)&amp;DEC2HEX(R101,2)&amp;VLOOKUP(Q101,X!$A$1:$B$808,2,0)&amp;")"</f>
        <v>MEMO(5302C,4,000506D4)</v>
      </c>
    </row>
    <row r="102" spans="1:25" x14ac:dyDescent="0.15">
      <c r="A102" s="1">
        <v>3</v>
      </c>
      <c r="B102" s="1" t="s">
        <v>296</v>
      </c>
      <c r="C102" s="1">
        <v>6</v>
      </c>
      <c r="D102" s="1">
        <v>1</v>
      </c>
      <c r="E102" s="1"/>
      <c r="F102" s="1">
        <v>3</v>
      </c>
      <c r="G102" s="1" t="s">
        <v>296</v>
      </c>
      <c r="H102" s="1">
        <v>6</v>
      </c>
      <c r="I102" s="1">
        <v>1</v>
      </c>
      <c r="J102" s="1"/>
      <c r="K102" s="1">
        <v>3</v>
      </c>
      <c r="L102" s="1" t="s">
        <v>296</v>
      </c>
      <c r="M102" s="1">
        <v>6</v>
      </c>
      <c r="N102" s="1">
        <v>1</v>
      </c>
      <c r="O102" s="1"/>
      <c r="P102" s="1">
        <v>3</v>
      </c>
      <c r="Q102" s="1" t="s">
        <v>296</v>
      </c>
      <c r="R102" s="1">
        <v>6</v>
      </c>
      <c r="S102" s="1">
        <v>1</v>
      </c>
      <c r="T102" s="1"/>
      <c r="U102" s="1"/>
      <c r="V102" s="1" t="str">
        <f>"MEMO("&amp;DEC2HEX(338500+(A102-1)*4+64*8)&amp;",4,"&amp;DEC2HEX(D102,2)&amp;DEC2HEX(C102,2)&amp;VLOOKUP(B102,X!$A$1:$B$808,2,0)&amp;")"</f>
        <v>MEMO(52C4C,4,0106040D)</v>
      </c>
      <c r="W102" s="1" t="str">
        <f>"MEMO("&amp;DEC2HEX(338532+(F102-1)*4+64*8)&amp;",4,"&amp;DEC2HEX(I102,2)&amp;DEC2HEX(H102,2)&amp;VLOOKUP(G102,X!$A$1:$B$808,2,0)&amp;")"</f>
        <v>MEMO(52C6C,4,0106040D)</v>
      </c>
      <c r="X102" s="1" t="str">
        <f>"MEMO("&amp;DEC2HEX(339396+(K102-1)*4+72*8)&amp;",4,"&amp;DEC2HEX(N102,2)&amp;DEC2HEX(M102,2)&amp;VLOOKUP(L102,X!$A$1:$B$808,2,0)&amp;")"</f>
        <v>MEMO(5300C,4,0106040D)</v>
      </c>
      <c r="Y102" s="1" t="str">
        <f>"MEMO("&amp;DEC2HEX(339432+(P102-1)*4+72*8)&amp;",4,"&amp;DEC2HEX(S102,2)&amp;DEC2HEX(R102,2)&amp;VLOOKUP(Q102,X!$A$1:$B$808,2,0)&amp;")"</f>
        <v>MEMO(53030,4,0106040D)</v>
      </c>
    </row>
    <row r="103" spans="1:25" x14ac:dyDescent="0.15">
      <c r="A103" s="1">
        <v>4</v>
      </c>
      <c r="B103" s="1" t="s">
        <v>295</v>
      </c>
      <c r="C103" s="1">
        <v>3</v>
      </c>
      <c r="D103" s="1">
        <v>1</v>
      </c>
      <c r="E103" s="1"/>
      <c r="F103" s="1">
        <v>4</v>
      </c>
      <c r="G103" s="1" t="s">
        <v>295</v>
      </c>
      <c r="H103" s="1">
        <v>5</v>
      </c>
      <c r="I103" s="1">
        <v>1</v>
      </c>
      <c r="J103" s="1"/>
      <c r="K103" s="1">
        <v>4</v>
      </c>
      <c r="L103" s="1" t="s">
        <v>295</v>
      </c>
      <c r="M103" s="1">
        <v>3</v>
      </c>
      <c r="N103" s="1">
        <v>1</v>
      </c>
      <c r="O103" s="1"/>
      <c r="P103" s="1">
        <v>4</v>
      </c>
      <c r="Q103" s="1" t="s">
        <v>295</v>
      </c>
      <c r="R103" s="1">
        <v>3</v>
      </c>
      <c r="S103" s="1">
        <v>1</v>
      </c>
      <c r="T103" s="1"/>
      <c r="U103" s="1"/>
      <c r="V103" s="1" t="str">
        <f>"MEMO("&amp;DEC2HEX(338500+(A103-1)*4+64*8)&amp;",4,"&amp;DEC2HEX(D103,2)&amp;DEC2HEX(C103,2)&amp;VLOOKUP(B103,X!$A$1:$B$808,2,0)&amp;")"</f>
        <v>MEMO(52C50,4,0103040E)</v>
      </c>
      <c r="W103" s="1" t="str">
        <f>"MEMO("&amp;DEC2HEX(338532+(F103-1)*4+64*8)&amp;",4,"&amp;DEC2HEX(I103,2)&amp;DEC2HEX(H103,2)&amp;VLOOKUP(G103,X!$A$1:$B$808,2,0)&amp;")"</f>
        <v>MEMO(52C70,4,0105040E)</v>
      </c>
      <c r="X103" s="1" t="str">
        <f>"MEMO("&amp;DEC2HEX(339396+(K103-1)*4+72*8)&amp;",4,"&amp;DEC2HEX(N103,2)&amp;DEC2HEX(M103,2)&amp;VLOOKUP(L103,X!$A$1:$B$808,2,0)&amp;")"</f>
        <v>MEMO(53010,4,0103040E)</v>
      </c>
      <c r="Y103" s="1" t="str">
        <f>"MEMO("&amp;DEC2HEX(339432+(P103-1)*4+72*8)&amp;",4,"&amp;DEC2HEX(S103,2)&amp;DEC2HEX(R103,2)&amp;VLOOKUP(Q103,X!$A$1:$B$808,2,0)&amp;")"</f>
        <v>MEMO(53034,4,0103040E)</v>
      </c>
    </row>
    <row r="104" spans="1:25" x14ac:dyDescent="0.15">
      <c r="A104" s="1">
        <v>5</v>
      </c>
      <c r="B104" s="1" t="s">
        <v>297</v>
      </c>
      <c r="C104" s="1">
        <v>9</v>
      </c>
      <c r="D104" s="1"/>
      <c r="E104" s="1"/>
      <c r="F104" s="1">
        <v>5</v>
      </c>
      <c r="G104" s="1" t="s">
        <v>293</v>
      </c>
      <c r="H104" s="1">
        <v>3</v>
      </c>
      <c r="I104" s="1"/>
      <c r="J104" s="1"/>
      <c r="K104" s="1">
        <v>5</v>
      </c>
      <c r="L104" s="1" t="s">
        <v>293</v>
      </c>
      <c r="M104" s="1">
        <v>10</v>
      </c>
      <c r="N104" s="1"/>
      <c r="O104" s="1"/>
      <c r="P104" s="1">
        <v>5</v>
      </c>
      <c r="Q104" s="1" t="s">
        <v>293</v>
      </c>
      <c r="R104" s="1">
        <v>10</v>
      </c>
      <c r="S104" s="1"/>
      <c r="T104" s="1"/>
      <c r="U104" s="1"/>
      <c r="V104" s="1" t="str">
        <f>"MEMO("&amp;DEC2HEX(338500+(A104-1)*4+64*8)&amp;",4,"&amp;DEC2HEX(D104,2)&amp;DEC2HEX(C104,2)&amp;VLOOKUP(B104,X!$A$1:$B$808,2,0)&amp;")"</f>
        <v>MEMO(52C54,4,00090A0D)</v>
      </c>
      <c r="W104" s="1" t="str">
        <f>"MEMO("&amp;DEC2HEX(338532+(F104-1)*4+64*8)&amp;",4,"&amp;DEC2HEX(I104,2)&amp;DEC2HEX(H104,2)&amp;VLOOKUP(G104,X!$A$1:$B$808,2,0)&amp;")"</f>
        <v>MEMO(52C74,4,00030506)</v>
      </c>
      <c r="X104" s="1" t="str">
        <f>"MEMO("&amp;DEC2HEX(339396+(K104-1)*4+72*8)&amp;",4,"&amp;DEC2HEX(N104,2)&amp;DEC2HEX(M104,2)&amp;VLOOKUP(L104,X!$A$1:$B$808,2,0)&amp;")"</f>
        <v>MEMO(53014,4,000A0506)</v>
      </c>
      <c r="Y104" s="1" t="str">
        <f>"MEMO("&amp;DEC2HEX(339432+(P104-1)*4+72*8)&amp;",4,"&amp;DEC2HEX(S104,2)&amp;DEC2HEX(R104,2)&amp;VLOOKUP(Q104,X!$A$1:$B$808,2,0)&amp;")"</f>
        <v>MEMO(53038,4,000A0506)</v>
      </c>
    </row>
    <row r="105" spans="1:25" x14ac:dyDescent="0.15">
      <c r="A105" s="1">
        <v>6</v>
      </c>
      <c r="B105" s="1" t="s">
        <v>303</v>
      </c>
      <c r="C105" s="1">
        <v>8</v>
      </c>
      <c r="D105" s="1"/>
      <c r="E105" s="1"/>
      <c r="F105" s="1">
        <v>6</v>
      </c>
      <c r="G105" s="1" t="s">
        <v>297</v>
      </c>
      <c r="H105" s="1">
        <v>7</v>
      </c>
      <c r="I105" s="1"/>
      <c r="J105" s="1"/>
      <c r="K105" s="1">
        <v>6</v>
      </c>
      <c r="L105" s="1" t="s">
        <v>605</v>
      </c>
      <c r="M105" s="1">
        <v>9</v>
      </c>
      <c r="N105" s="1"/>
      <c r="O105" s="1"/>
      <c r="P105" s="1">
        <v>6</v>
      </c>
      <c r="Q105" s="1" t="s">
        <v>297</v>
      </c>
      <c r="R105" s="1">
        <v>9</v>
      </c>
      <c r="S105" s="1"/>
      <c r="T105" s="1"/>
      <c r="U105" s="1"/>
      <c r="V105" s="1" t="str">
        <f>"MEMO("&amp;DEC2HEX(338500+(A105-1)*4+64*8)&amp;",4,"&amp;DEC2HEX(D105,2)&amp;DEC2HEX(C105,2)&amp;VLOOKUP(B105,X!$A$1:$B$808,2,0)&amp;")"</f>
        <v>MEMO(52C58,4,00080E3D)</v>
      </c>
      <c r="W105" s="1" t="str">
        <f>"MEMO("&amp;DEC2HEX(338532+(F105-1)*4+64*8)&amp;",4,"&amp;DEC2HEX(I105,2)&amp;DEC2HEX(H105,2)&amp;VLOOKUP(G105,X!$A$1:$B$808,2,0)&amp;")"</f>
        <v>MEMO(52C78,4,00070A0D)</v>
      </c>
      <c r="X105" s="1" t="str">
        <f>"MEMO("&amp;DEC2HEX(339396+(K105-1)*4+72*8)&amp;",4,"&amp;DEC2HEX(N105,2)&amp;DEC2HEX(M105,2)&amp;VLOOKUP(L105,X!$A$1:$B$808,2,0)&amp;")"</f>
        <v>MEMO(53018,4,000906D6)</v>
      </c>
      <c r="Y105" s="1" t="str">
        <f>"MEMO("&amp;DEC2HEX(339432+(P105-1)*4+72*8)&amp;",4,"&amp;DEC2HEX(S105,2)&amp;DEC2HEX(R105,2)&amp;VLOOKUP(Q105,X!$A$1:$B$808,2,0)&amp;")"</f>
        <v>MEMO(5303C,4,00090A0D)</v>
      </c>
    </row>
    <row r="106" spans="1:25" x14ac:dyDescent="0.15">
      <c r="A106" s="1">
        <v>7</v>
      </c>
      <c r="B106" s="1" t="s">
        <v>291</v>
      </c>
      <c r="C106" s="1">
        <v>2</v>
      </c>
      <c r="D106" s="1"/>
      <c r="E106" s="1"/>
      <c r="F106" s="1">
        <v>7</v>
      </c>
      <c r="G106" s="1" t="s">
        <v>598</v>
      </c>
      <c r="H106" s="1">
        <v>2</v>
      </c>
      <c r="I106" s="1"/>
      <c r="J106" s="1"/>
      <c r="K106" s="1">
        <v>7</v>
      </c>
      <c r="L106" s="1" t="s">
        <v>303</v>
      </c>
      <c r="M106" s="1">
        <v>8</v>
      </c>
      <c r="N106" s="1"/>
      <c r="O106" s="1"/>
      <c r="P106" s="1">
        <v>7</v>
      </c>
      <c r="Q106" s="1" t="s">
        <v>303</v>
      </c>
      <c r="R106" s="1">
        <v>8</v>
      </c>
      <c r="S106" s="1"/>
      <c r="T106" s="1"/>
      <c r="U106" s="1"/>
      <c r="V106" s="1" t="str">
        <f>"MEMO("&amp;DEC2HEX(338500+(A106-1)*4+64*8)&amp;",4,"&amp;DEC2HEX(D106,2)&amp;DEC2HEX(C106,2)&amp;VLOOKUP(B106,X!$A$1:$B$808,2,0)&amp;")"</f>
        <v>MEMO(52C5C,4,0002061E)</v>
      </c>
      <c r="W106" s="1" t="str">
        <f>"MEMO("&amp;DEC2HEX(338532+(F106-1)*4+64*8)&amp;",4,"&amp;DEC2HEX(I106,2)&amp;DEC2HEX(H106,2)&amp;VLOOKUP(G106,X!$A$1:$B$808,2,0)&amp;")"</f>
        <v>MEMO(52C7C,4,0002059A)</v>
      </c>
      <c r="X106" s="1" t="str">
        <f>"MEMO("&amp;DEC2HEX(339396+(K106-1)*4+72*8)&amp;",4,"&amp;DEC2HEX(N106,2)&amp;DEC2HEX(M106,2)&amp;VLOOKUP(L106,X!$A$1:$B$808,2,0)&amp;")"</f>
        <v>MEMO(5301C,4,00080E3D)</v>
      </c>
      <c r="Y106" s="1" t="str">
        <f>"MEMO("&amp;DEC2HEX(339432+(P106-1)*4+72*8)&amp;",4,"&amp;DEC2HEX(S106,2)&amp;DEC2HEX(R106,2)&amp;VLOOKUP(Q106,X!$A$1:$B$808,2,0)&amp;")"</f>
        <v>MEMO(53040,4,00080E3D)</v>
      </c>
    </row>
    <row r="107" spans="1:25" x14ac:dyDescent="0.15">
      <c r="A107" s="1">
        <v>8</v>
      </c>
      <c r="B107" s="1" t="s">
        <v>294</v>
      </c>
      <c r="C107" s="1">
        <v>4</v>
      </c>
      <c r="D107" s="1"/>
      <c r="E107" s="1"/>
      <c r="F107" s="1">
        <v>8</v>
      </c>
      <c r="G107" s="1" t="s">
        <v>603</v>
      </c>
      <c r="H107" s="1">
        <v>9</v>
      </c>
      <c r="I107" s="1"/>
      <c r="J107" s="1"/>
      <c r="K107" s="1">
        <v>8</v>
      </c>
      <c r="L107" s="1" t="s">
        <v>291</v>
      </c>
      <c r="M107" s="1">
        <v>2</v>
      </c>
      <c r="N107" s="1"/>
      <c r="O107" s="1"/>
      <c r="P107" s="1">
        <v>8</v>
      </c>
      <c r="Q107" s="1" t="s">
        <v>291</v>
      </c>
      <c r="R107" s="1">
        <v>2</v>
      </c>
      <c r="S107" s="1"/>
      <c r="T107" s="1"/>
      <c r="U107" s="1"/>
      <c r="V107" s="1" t="str">
        <f>"MEMO("&amp;DEC2HEX(338500+(A107-1)*4+64*8)&amp;",4,"&amp;DEC2HEX(D107,2)&amp;DEC2HEX(C107,2)&amp;VLOOKUP(B107,X!$A$1:$B$808,2,0)&amp;")"</f>
        <v>MEMO(52C60,4,000405CD)</v>
      </c>
      <c r="W107" s="1" t="str">
        <f>"MEMO("&amp;DEC2HEX(338532+(F107-1)*4+64*8)&amp;",4,"&amp;DEC2HEX(I107,2)&amp;DEC2HEX(H107,2)&amp;VLOOKUP(G107,X!$A$1:$B$808,2,0)&amp;")"</f>
        <v>MEMO(52C80,4,00090E40)</v>
      </c>
      <c r="X107" s="1" t="str">
        <f>"MEMO("&amp;DEC2HEX(339396+(K107-1)*4+72*8)&amp;",4,"&amp;DEC2HEX(N107,2)&amp;DEC2HEX(M107,2)&amp;VLOOKUP(L107,X!$A$1:$B$808,2,0)&amp;")"</f>
        <v>MEMO(53020,4,0002061E)</v>
      </c>
      <c r="Y107" s="1" t="str">
        <f>"MEMO("&amp;DEC2HEX(339432+(P107-1)*4+72*8)&amp;",4,"&amp;DEC2HEX(S107,2)&amp;DEC2HEX(R107,2)&amp;VLOOKUP(Q107,X!$A$1:$B$808,2,0)&amp;")"</f>
        <v>MEMO(53044,4,0002061E)</v>
      </c>
    </row>
    <row r="108" spans="1:25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1">
        <v>9</v>
      </c>
      <c r="L108" s="1" t="s">
        <v>294</v>
      </c>
      <c r="M108" s="1">
        <v>4</v>
      </c>
      <c r="N108" s="1"/>
      <c r="O108" s="1"/>
      <c r="P108" s="1">
        <v>9</v>
      </c>
      <c r="Q108" s="1" t="s">
        <v>294</v>
      </c>
      <c r="R108" s="1">
        <v>4</v>
      </c>
      <c r="S108" s="1"/>
      <c r="T108" s="1"/>
      <c r="U108" s="1"/>
      <c r="V108" s="1"/>
      <c r="W108" s="1"/>
      <c r="X108" s="1" t="str">
        <f>"MEMO("&amp;DEC2HEX(339396+(K108-1)*4+72*8)&amp;",4,"&amp;DEC2HEX(N108,2)&amp;DEC2HEX(M108,2)&amp;VLOOKUP(L108,X!$A$1:$B$808,2,0)&amp;")"</f>
        <v>MEMO(53024,4,000405CD)</v>
      </c>
      <c r="Y108" s="1" t="str">
        <f>"MEMO("&amp;DEC2HEX(339432+(P108-1)*4+72*8)&amp;",4,"&amp;DEC2HEX(S108,2)&amp;DEC2HEX(R108,2)&amp;VLOOKUP(Q108,X!$A$1:$B$808,2,0)&amp;")"</f>
        <v>MEMO(53048,4,000405CD)</v>
      </c>
    </row>
    <row r="109" spans="1:25" x14ac:dyDescent="0.15">
      <c r="A109" s="14" t="s">
        <v>1544</v>
      </c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6"/>
      <c r="V109" s="6"/>
      <c r="W109" s="6"/>
      <c r="X109" s="6"/>
      <c r="Y109" s="6"/>
    </row>
    <row r="110" spans="1:25" x14ac:dyDescent="0.15">
      <c r="A110" s="15" t="s">
        <v>717</v>
      </c>
      <c r="B110" s="15"/>
      <c r="C110" s="15"/>
      <c r="D110" s="15"/>
      <c r="E110" s="15"/>
      <c r="F110" s="16" t="s">
        <v>720</v>
      </c>
      <c r="G110" s="16"/>
      <c r="H110" s="16"/>
      <c r="I110" s="16"/>
      <c r="J110" s="16"/>
      <c r="K110" s="13" t="s">
        <v>721</v>
      </c>
      <c r="L110" s="13"/>
      <c r="M110" s="13"/>
      <c r="N110" s="13"/>
      <c r="O110" s="13"/>
      <c r="P110" s="12" t="s">
        <v>722</v>
      </c>
      <c r="Q110" s="12"/>
      <c r="R110" s="12"/>
      <c r="S110" s="12"/>
      <c r="T110" s="12"/>
      <c r="U110" s="1"/>
      <c r="V110" s="1" t="s">
        <v>1533</v>
      </c>
      <c r="W110" s="1" t="s">
        <v>1534</v>
      </c>
      <c r="X110" s="1" t="s">
        <v>1535</v>
      </c>
      <c r="Y110" s="1" t="s">
        <v>1549</v>
      </c>
    </row>
    <row r="111" spans="1:25" x14ac:dyDescent="0.15">
      <c r="A111" s="1"/>
      <c r="B111" s="1" t="s">
        <v>716</v>
      </c>
      <c r="C111" s="1" t="s">
        <v>718</v>
      </c>
      <c r="D111" s="1" t="s">
        <v>719</v>
      </c>
      <c r="E111" s="1"/>
      <c r="F111" s="1"/>
      <c r="G111" s="1" t="s">
        <v>716</v>
      </c>
      <c r="H111" s="1" t="s">
        <v>718</v>
      </c>
      <c r="I111" s="1" t="s">
        <v>719</v>
      </c>
      <c r="J111" s="1"/>
      <c r="K111" s="1"/>
      <c r="L111" s="1" t="s">
        <v>716</v>
      </c>
      <c r="M111" s="1" t="s">
        <v>718</v>
      </c>
      <c r="N111" s="1" t="s">
        <v>719</v>
      </c>
      <c r="O111" s="1"/>
      <c r="P111" s="1"/>
      <c r="Q111" s="1" t="s">
        <v>716</v>
      </c>
      <c r="R111" s="1" t="s">
        <v>718</v>
      </c>
      <c r="S111" s="1" t="s">
        <v>719</v>
      </c>
      <c r="T111" s="1"/>
      <c r="U111" s="1"/>
      <c r="V111" s="1"/>
      <c r="W111" s="1"/>
      <c r="X111" s="1"/>
      <c r="Y111" s="1"/>
    </row>
    <row r="112" spans="1:25" x14ac:dyDescent="0.15">
      <c r="A112" s="1">
        <v>1</v>
      </c>
      <c r="B112" s="1" t="s">
        <v>334</v>
      </c>
      <c r="C112" s="1">
        <v>8</v>
      </c>
      <c r="D112" s="1"/>
      <c r="E112" s="1"/>
      <c r="F112" s="1">
        <v>1</v>
      </c>
      <c r="G112" s="1" t="s">
        <v>334</v>
      </c>
      <c r="H112" s="1">
        <v>8</v>
      </c>
      <c r="I112" s="1"/>
      <c r="J112" s="1"/>
      <c r="K112" s="1">
        <v>1</v>
      </c>
      <c r="L112" s="1" t="s">
        <v>334</v>
      </c>
      <c r="M112" s="1">
        <v>8</v>
      </c>
      <c r="N112" s="1"/>
      <c r="O112" s="1"/>
      <c r="P112" s="1">
        <v>1</v>
      </c>
      <c r="Q112" s="1" t="s">
        <v>334</v>
      </c>
      <c r="R112" s="1">
        <v>8</v>
      </c>
      <c r="S112" s="1"/>
      <c r="T112" s="1"/>
      <c r="U112" s="1"/>
      <c r="V112" s="1" t="str">
        <f>"MEMO("&amp;DEC2HEX(338500+(A112-1)*4+64*9)&amp;",4,"&amp;DEC2HEX(D112,2)&amp;DEC2HEX(C112,2)&amp;VLOOKUP(B112,X!$A$1:$B$808,2,0)&amp;")"</f>
        <v>MEMO(52C84,4,000804AD)</v>
      </c>
      <c r="W112" s="1" t="str">
        <f>"MEMO("&amp;DEC2HEX(338532+(F112-1)*4+64*9)&amp;",4,"&amp;DEC2HEX(I112,2)&amp;DEC2HEX(H112,2)&amp;VLOOKUP(G112,X!$A$1:$B$808,2,0)&amp;")"</f>
        <v>MEMO(52CA4,4,000804AD)</v>
      </c>
      <c r="X112" s="1" t="str">
        <f>"MEMO("&amp;DEC2HEX(339396+(K112-1)*4+72*9)&amp;",4,"&amp;DEC2HEX(N112,2)&amp;DEC2HEX(M112,2)&amp;VLOOKUP(L112,X!$A$1:$B$808,2,0)&amp;")"</f>
        <v>MEMO(5304C,4,000804AD)</v>
      </c>
      <c r="Y112" s="1" t="str">
        <f>"MEMO("&amp;DEC2HEX(339432+(P112-1)*4+72*9)&amp;",4,"&amp;DEC2HEX(S112,2)&amp;DEC2HEX(R112,2)&amp;VLOOKUP(Q112,X!$A$1:$B$808,2,0)&amp;")"</f>
        <v>MEMO(53070,4,000804AD)</v>
      </c>
    </row>
    <row r="113" spans="1:25" x14ac:dyDescent="0.15">
      <c r="A113" s="1">
        <v>2</v>
      </c>
      <c r="B113" s="1" t="s">
        <v>328</v>
      </c>
      <c r="C113" s="1">
        <v>6</v>
      </c>
      <c r="D113" s="1"/>
      <c r="E113" s="1"/>
      <c r="F113" s="1">
        <v>2</v>
      </c>
      <c r="G113" s="1" t="s">
        <v>328</v>
      </c>
      <c r="H113" s="1">
        <v>6</v>
      </c>
      <c r="I113" s="1"/>
      <c r="J113" s="1"/>
      <c r="K113" s="1">
        <v>2</v>
      </c>
      <c r="L113" s="1" t="s">
        <v>328</v>
      </c>
      <c r="M113" s="1">
        <v>6</v>
      </c>
      <c r="N113" s="1"/>
      <c r="O113" s="1"/>
      <c r="P113" s="1">
        <v>2</v>
      </c>
      <c r="Q113" s="1" t="s">
        <v>328</v>
      </c>
      <c r="R113" s="1">
        <v>6</v>
      </c>
      <c r="S113" s="1"/>
      <c r="T113" s="1"/>
      <c r="U113" s="1"/>
      <c r="V113" s="1" t="str">
        <f>"MEMO("&amp;DEC2HEX(338500+(A113-1)*4+64*9)&amp;",4,"&amp;DEC2HEX(D113,2)&amp;DEC2HEX(C113,2)&amp;VLOOKUP(B113,X!$A$1:$B$808,2,0)&amp;")"</f>
        <v>MEMO(52C88,4,000606BA)</v>
      </c>
      <c r="W113" s="1" t="str">
        <f>"MEMO("&amp;DEC2HEX(338532+(F113-1)*4+64*9)&amp;",4,"&amp;DEC2HEX(I113,2)&amp;DEC2HEX(H113,2)&amp;VLOOKUP(G113,X!$A$1:$B$808,2,0)&amp;")"</f>
        <v>MEMO(52CA8,4,000606BA)</v>
      </c>
      <c r="X113" s="1" t="str">
        <f>"MEMO("&amp;DEC2HEX(339396+(K113-1)*4+72*9)&amp;",4,"&amp;DEC2HEX(N113,2)&amp;DEC2HEX(M113,2)&amp;VLOOKUP(L113,X!$A$1:$B$808,2,0)&amp;")"</f>
        <v>MEMO(53050,4,000606BA)</v>
      </c>
      <c r="Y113" s="1" t="str">
        <f>"MEMO("&amp;DEC2HEX(339432+(P113-1)*4+72*9)&amp;",4,"&amp;DEC2HEX(S113,2)&amp;DEC2HEX(R113,2)&amp;VLOOKUP(Q113,X!$A$1:$B$808,2,0)&amp;")"</f>
        <v>MEMO(53074,4,000606BA)</v>
      </c>
    </row>
    <row r="114" spans="1:25" x14ac:dyDescent="0.15">
      <c r="A114" s="1">
        <v>3</v>
      </c>
      <c r="B114" s="1" t="s">
        <v>329</v>
      </c>
      <c r="C114" s="1">
        <v>4</v>
      </c>
      <c r="D114" s="1"/>
      <c r="E114" s="1"/>
      <c r="F114" s="1">
        <v>3</v>
      </c>
      <c r="G114" s="1" t="s">
        <v>329</v>
      </c>
      <c r="H114" s="1">
        <v>4</v>
      </c>
      <c r="I114" s="1"/>
      <c r="J114" s="1"/>
      <c r="K114" s="1">
        <v>3</v>
      </c>
      <c r="L114" s="1" t="s">
        <v>329</v>
      </c>
      <c r="M114" s="1">
        <v>4</v>
      </c>
      <c r="N114" s="1"/>
      <c r="O114" s="1"/>
      <c r="P114" s="1">
        <v>3</v>
      </c>
      <c r="Q114" s="1" t="s">
        <v>329</v>
      </c>
      <c r="R114" s="1">
        <v>4</v>
      </c>
      <c r="S114" s="1"/>
      <c r="T114" s="1"/>
      <c r="U114" s="1"/>
      <c r="V114" s="1" t="str">
        <f>"MEMO("&amp;DEC2HEX(338500+(A114-1)*4+64*9)&amp;",4,"&amp;DEC2HEX(D114,2)&amp;DEC2HEX(C114,2)&amp;VLOOKUP(B114,X!$A$1:$B$808,2,0)&amp;")"</f>
        <v>MEMO(52C8C,4,000403DD)</v>
      </c>
      <c r="W114" s="1" t="str">
        <f>"MEMO("&amp;DEC2HEX(338532+(F114-1)*4+64*9)&amp;",4,"&amp;DEC2HEX(I114,2)&amp;DEC2HEX(H114,2)&amp;VLOOKUP(G114,X!$A$1:$B$808,2,0)&amp;")"</f>
        <v>MEMO(52CAC,4,000403DD)</v>
      </c>
      <c r="X114" s="1" t="str">
        <f>"MEMO("&amp;DEC2HEX(339396+(K114-1)*4+72*9)&amp;",4,"&amp;DEC2HEX(N114,2)&amp;DEC2HEX(M114,2)&amp;VLOOKUP(L114,X!$A$1:$B$808,2,0)&amp;")"</f>
        <v>MEMO(53054,4,000403DD)</v>
      </c>
      <c r="Y114" s="1" t="str">
        <f>"MEMO("&amp;DEC2HEX(339432+(P114-1)*4+72*9)&amp;",4,"&amp;DEC2HEX(S114,2)&amp;DEC2HEX(R114,2)&amp;VLOOKUP(Q114,X!$A$1:$B$808,2,0)&amp;")"</f>
        <v>MEMO(53078,4,000403DD)</v>
      </c>
    </row>
    <row r="115" spans="1:25" x14ac:dyDescent="0.15">
      <c r="A115" s="1">
        <v>4</v>
      </c>
      <c r="B115" s="1" t="s">
        <v>333</v>
      </c>
      <c r="C115" s="1">
        <v>7</v>
      </c>
      <c r="D115" s="1"/>
      <c r="E115" s="1"/>
      <c r="F115" s="1">
        <v>4</v>
      </c>
      <c r="G115" s="1" t="s">
        <v>333</v>
      </c>
      <c r="H115" s="1">
        <v>7</v>
      </c>
      <c r="I115" s="1"/>
      <c r="J115" s="1"/>
      <c r="K115" s="1">
        <v>4</v>
      </c>
      <c r="L115" s="1" t="s">
        <v>333</v>
      </c>
      <c r="M115" s="1">
        <v>7</v>
      </c>
      <c r="N115" s="1"/>
      <c r="O115" s="1"/>
      <c r="P115" s="1">
        <v>4</v>
      </c>
      <c r="Q115" s="1" t="s">
        <v>333</v>
      </c>
      <c r="R115" s="1">
        <v>7</v>
      </c>
      <c r="S115" s="1"/>
      <c r="T115" s="1"/>
      <c r="U115" s="1"/>
      <c r="V115" s="1" t="str">
        <f>"MEMO("&amp;DEC2HEX(338500+(A115-1)*4+64*9)&amp;",4,"&amp;DEC2HEX(D115,2)&amp;DEC2HEX(C115,2)&amp;VLOOKUP(B115,X!$A$1:$B$808,2,0)&amp;")"</f>
        <v>MEMO(52C90,4,0007061A)</v>
      </c>
      <c r="W115" s="1" t="str">
        <f>"MEMO("&amp;DEC2HEX(338532+(F115-1)*4+64*9)&amp;",4,"&amp;DEC2HEX(I115,2)&amp;DEC2HEX(H115,2)&amp;VLOOKUP(G115,X!$A$1:$B$808,2,0)&amp;")"</f>
        <v>MEMO(52CB0,4,0007061A)</v>
      </c>
      <c r="X115" s="1" t="str">
        <f>"MEMO("&amp;DEC2HEX(339396+(K115-1)*4+72*9)&amp;",4,"&amp;DEC2HEX(N115,2)&amp;DEC2HEX(M115,2)&amp;VLOOKUP(L115,X!$A$1:$B$808,2,0)&amp;")"</f>
        <v>MEMO(53058,4,0007061A)</v>
      </c>
      <c r="Y115" s="1" t="str">
        <f>"MEMO("&amp;DEC2HEX(339432+(P115-1)*4+72*9)&amp;",4,"&amp;DEC2HEX(S115,2)&amp;DEC2HEX(R115,2)&amp;VLOOKUP(Q115,X!$A$1:$B$808,2,0)&amp;")"</f>
        <v>MEMO(5307C,4,0007061A)</v>
      </c>
    </row>
    <row r="116" spans="1:25" x14ac:dyDescent="0.15">
      <c r="A116" s="1">
        <v>5</v>
      </c>
      <c r="B116" s="1" t="s">
        <v>2163</v>
      </c>
      <c r="C116" s="1">
        <v>3</v>
      </c>
      <c r="D116" s="1"/>
      <c r="E116" s="1"/>
      <c r="F116" s="1">
        <v>5</v>
      </c>
      <c r="G116" s="1" t="s">
        <v>2163</v>
      </c>
      <c r="H116" s="1">
        <v>3</v>
      </c>
      <c r="I116" s="1"/>
      <c r="J116" s="1"/>
      <c r="K116" s="1">
        <v>5</v>
      </c>
      <c r="L116" s="1" t="s">
        <v>330</v>
      </c>
      <c r="M116" s="1">
        <v>5</v>
      </c>
      <c r="N116" s="1"/>
      <c r="O116" s="1"/>
      <c r="P116" s="1">
        <v>5</v>
      </c>
      <c r="Q116" s="1" t="s">
        <v>330</v>
      </c>
      <c r="R116" s="1">
        <v>5</v>
      </c>
      <c r="S116" s="1"/>
      <c r="T116" s="1"/>
      <c r="U116" s="1"/>
      <c r="V116" s="1" t="str">
        <f>"MEMO("&amp;DEC2HEX(338500+(A116-1)*4+64*9)&amp;",4,"&amp;DEC2HEX(D116,2)&amp;DEC2HEX(C116,2)&amp;VLOOKUP(B116,X!$A$1:$B$808,2,0)&amp;")"</f>
        <v>MEMO(52C94,4,00030576)</v>
      </c>
      <c r="W116" s="1" t="str">
        <f>"MEMO("&amp;DEC2HEX(338532+(F116-1)*4+64*9)&amp;",4,"&amp;DEC2HEX(I116,2)&amp;DEC2HEX(H116,2)&amp;VLOOKUP(G116,X!$A$1:$B$808,2,0)&amp;")"</f>
        <v>MEMO(52CB4,4,00030576)</v>
      </c>
      <c r="X116" s="1" t="str">
        <f>"MEMO("&amp;DEC2HEX(339396+(K116-1)*4+72*9)&amp;",4,"&amp;DEC2HEX(N116,2)&amp;DEC2HEX(M116,2)&amp;VLOOKUP(L116,X!$A$1:$B$808,2,0)&amp;")"</f>
        <v>MEMO(5305C,4,000507C6)</v>
      </c>
      <c r="Y116" s="1" t="str">
        <f>"MEMO("&amp;DEC2HEX(339432+(P116-1)*4+72*9)&amp;",4,"&amp;DEC2HEX(S116,2)&amp;DEC2HEX(R116,2)&amp;VLOOKUP(Q116,X!$A$1:$B$808,2,0)&amp;")"</f>
        <v>MEMO(53080,4,000507C6)</v>
      </c>
    </row>
    <row r="117" spans="1:25" x14ac:dyDescent="0.15">
      <c r="A117" s="1">
        <v>6</v>
      </c>
      <c r="B117" s="1" t="s">
        <v>330</v>
      </c>
      <c r="C117" s="1">
        <v>5</v>
      </c>
      <c r="D117" s="1"/>
      <c r="E117" s="1"/>
      <c r="F117" s="1">
        <v>6</v>
      </c>
      <c r="G117" s="1" t="s">
        <v>330</v>
      </c>
      <c r="H117" s="1">
        <v>5</v>
      </c>
      <c r="I117" s="1"/>
      <c r="J117" s="1"/>
      <c r="K117" s="1">
        <v>6</v>
      </c>
      <c r="L117" s="1" t="s">
        <v>2163</v>
      </c>
      <c r="M117" s="1">
        <v>3</v>
      </c>
      <c r="N117" s="1"/>
      <c r="O117" s="1"/>
      <c r="P117" s="1">
        <v>6</v>
      </c>
      <c r="Q117" s="1" t="s">
        <v>2163</v>
      </c>
      <c r="R117" s="1">
        <v>3</v>
      </c>
      <c r="S117" s="1"/>
      <c r="T117" s="1"/>
      <c r="U117" s="1"/>
      <c r="V117" s="1" t="str">
        <f>"MEMO("&amp;DEC2HEX(338500+(A117-1)*4+64*9)&amp;",4,"&amp;DEC2HEX(D117,2)&amp;DEC2HEX(C117,2)&amp;VLOOKUP(B117,X!$A$1:$B$808,2,0)&amp;")"</f>
        <v>MEMO(52C98,4,000507C6)</v>
      </c>
      <c r="W117" s="1" t="str">
        <f>"MEMO("&amp;DEC2HEX(338532+(F117-1)*4+64*9)&amp;",4,"&amp;DEC2HEX(I117,2)&amp;DEC2HEX(H117,2)&amp;VLOOKUP(G117,X!$A$1:$B$808,2,0)&amp;")"</f>
        <v>MEMO(52CB8,4,000507C6)</v>
      </c>
      <c r="X117" s="1" t="str">
        <f>"MEMO("&amp;DEC2HEX(339396+(K117-1)*4+72*9)&amp;",4,"&amp;DEC2HEX(N117,2)&amp;DEC2HEX(M117,2)&amp;VLOOKUP(L117,X!$A$1:$B$808,2,0)&amp;")"</f>
        <v>MEMO(53060,4,00030576)</v>
      </c>
      <c r="Y117" s="1" t="str">
        <f>"MEMO("&amp;DEC2HEX(339432+(P117-1)*4+72*9)&amp;",4,"&amp;DEC2HEX(S117,2)&amp;DEC2HEX(R117,2)&amp;VLOOKUP(Q117,X!$A$1:$B$808,2,0)&amp;")"</f>
        <v>MEMO(53084,4,00030576)</v>
      </c>
    </row>
    <row r="118" spans="1:25" x14ac:dyDescent="0.15">
      <c r="A118" s="1">
        <v>7</v>
      </c>
      <c r="B118" s="1" t="s">
        <v>339</v>
      </c>
      <c r="C118" s="1">
        <v>2</v>
      </c>
      <c r="D118" s="1"/>
      <c r="E118" s="1"/>
      <c r="F118" s="1">
        <v>7</v>
      </c>
      <c r="G118" s="1" t="s">
        <v>339</v>
      </c>
      <c r="H118" s="1">
        <v>2</v>
      </c>
      <c r="I118" s="1"/>
      <c r="J118" s="1"/>
      <c r="K118" s="1">
        <v>7</v>
      </c>
      <c r="L118" s="1" t="s">
        <v>335</v>
      </c>
      <c r="M118" s="1">
        <v>10</v>
      </c>
      <c r="N118" s="1"/>
      <c r="O118" s="1"/>
      <c r="P118" s="1">
        <v>7</v>
      </c>
      <c r="Q118" s="1" t="s">
        <v>335</v>
      </c>
      <c r="R118" s="1">
        <v>10</v>
      </c>
      <c r="S118" s="1"/>
      <c r="T118" s="1"/>
      <c r="U118" s="1"/>
      <c r="V118" s="1" t="str">
        <f>"MEMO("&amp;DEC2HEX(338500+(A118-1)*4+64*9)&amp;",4,"&amp;DEC2HEX(D118,2)&amp;DEC2HEX(C118,2)&amp;VLOOKUP(B118,X!$A$1:$B$808,2,0)&amp;")"</f>
        <v>MEMO(52C9C,4,000201D3)</v>
      </c>
      <c r="W118" s="1" t="str">
        <f>"MEMO("&amp;DEC2HEX(338532+(F118-1)*4+64*9)&amp;",4,"&amp;DEC2HEX(I118,2)&amp;DEC2HEX(H118,2)&amp;VLOOKUP(G118,X!$A$1:$B$808,2,0)&amp;")"</f>
        <v>MEMO(52CBC,4,000201D3)</v>
      </c>
      <c r="X118" s="1" t="str">
        <f>"MEMO("&amp;DEC2HEX(339396+(K118-1)*4+72*9)&amp;",4,"&amp;DEC2HEX(N118,2)&amp;DEC2HEX(M118,2)&amp;VLOOKUP(L118,X!$A$1:$B$808,2,0)&amp;")"</f>
        <v>MEMO(53064,4,000A01F6)</v>
      </c>
      <c r="Y118" s="1" t="str">
        <f>"MEMO("&amp;DEC2HEX(339432+(P118-1)*4+72*9)&amp;",4,"&amp;DEC2HEX(S118,2)&amp;DEC2HEX(R118,2)&amp;VLOOKUP(Q118,X!$A$1:$B$808,2,0)&amp;")"</f>
        <v>MEMO(53088,4,000A01F6)</v>
      </c>
    </row>
    <row r="119" spans="1:25" x14ac:dyDescent="0.15">
      <c r="A119" s="1">
        <v>8</v>
      </c>
      <c r="B119" s="1" t="s">
        <v>337</v>
      </c>
      <c r="C119" s="1">
        <v>9</v>
      </c>
      <c r="D119" s="1"/>
      <c r="E119" s="1"/>
      <c r="F119" s="1">
        <v>8</v>
      </c>
      <c r="G119" s="1" t="s">
        <v>335</v>
      </c>
      <c r="H119" s="1">
        <v>9</v>
      </c>
      <c r="I119" s="1"/>
      <c r="J119" s="1"/>
      <c r="K119" s="1">
        <v>8</v>
      </c>
      <c r="L119" s="1" t="s">
        <v>326</v>
      </c>
      <c r="M119" s="1">
        <v>2</v>
      </c>
      <c r="N119" s="1"/>
      <c r="O119" s="1"/>
      <c r="P119" s="1">
        <v>8</v>
      </c>
      <c r="Q119" s="1" t="s">
        <v>339</v>
      </c>
      <c r="R119" s="1">
        <v>2</v>
      </c>
      <c r="S119" s="1"/>
      <c r="T119" s="1"/>
      <c r="U119" s="1"/>
      <c r="V119" s="1" t="str">
        <f>"MEMO("&amp;DEC2HEX(338500+(A119-1)*4+64*9)&amp;",4,"&amp;DEC2HEX(D119,2)&amp;DEC2HEX(C119,2)&amp;VLOOKUP(B119,X!$A$1:$B$808,2,0)&amp;")"</f>
        <v>MEMO(52CA0,4,0009029C)</v>
      </c>
      <c r="W119" s="1" t="str">
        <f>"MEMO("&amp;DEC2HEX(338532+(F119-1)*4+64*9)&amp;",4,"&amp;DEC2HEX(I119,2)&amp;DEC2HEX(H119,2)&amp;VLOOKUP(G119,X!$A$1:$B$808,2,0)&amp;")"</f>
        <v>MEMO(52CC0,4,000901F6)</v>
      </c>
      <c r="X119" s="1" t="str">
        <f>"MEMO("&amp;DEC2HEX(339396+(K119-1)*4+72*9)&amp;",4,"&amp;DEC2HEX(N119,2)&amp;DEC2HEX(M119,2)&amp;VLOOKUP(L119,X!$A$1:$B$808,2,0)&amp;")"</f>
        <v>MEMO(53068,4,00020730)</v>
      </c>
      <c r="Y119" s="1" t="str">
        <f>"MEMO("&amp;DEC2HEX(339432+(P119-1)*4+72*9)&amp;",4,"&amp;DEC2HEX(S119,2)&amp;DEC2HEX(R119,2)&amp;VLOOKUP(Q119,X!$A$1:$B$808,2,0)&amp;")"</f>
        <v>MEMO(5308C,4,000201D3)</v>
      </c>
    </row>
    <row r="120" spans="1:25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1">
        <v>9</v>
      </c>
      <c r="L120" s="1" t="s">
        <v>637</v>
      </c>
      <c r="M120" s="1">
        <v>9</v>
      </c>
      <c r="N120" s="1"/>
      <c r="O120" s="1"/>
      <c r="P120" s="1">
        <v>9</v>
      </c>
      <c r="Q120" s="1" t="s">
        <v>332</v>
      </c>
      <c r="R120" s="1">
        <v>9</v>
      </c>
      <c r="S120" s="1"/>
      <c r="T120" s="1"/>
      <c r="U120" s="1"/>
      <c r="V120" s="1"/>
      <c r="W120" s="1"/>
      <c r="X120" s="1" t="str">
        <f>"MEMO("&amp;DEC2HEX(339396+(K120-1)*4+72*9)&amp;",4,"&amp;DEC2HEX(N120,2)&amp;DEC2HEX(M120,2)&amp;VLOOKUP(L120,X!$A$1:$B$808,2,0)&amp;")"</f>
        <v>MEMO(5306C,4,00090536)</v>
      </c>
      <c r="Y120" s="1" t="str">
        <f>"MEMO("&amp;DEC2HEX(339432+(P120-1)*4+72*9)&amp;",4,"&amp;DEC2HEX(S120,2)&amp;DEC2HEX(R120,2)&amp;VLOOKUP(Q120,X!$A$1:$B$808,2,0)&amp;")"</f>
        <v>MEMO(53090,4,0009064E)</v>
      </c>
    </row>
    <row r="121" spans="1:25" x14ac:dyDescent="0.15">
      <c r="A121" s="14" t="s">
        <v>1545</v>
      </c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6"/>
      <c r="V121" s="6"/>
      <c r="W121" s="6"/>
      <c r="X121" s="6"/>
      <c r="Y121" s="6"/>
    </row>
    <row r="122" spans="1:25" x14ac:dyDescent="0.15">
      <c r="A122" s="15" t="s">
        <v>717</v>
      </c>
      <c r="B122" s="15"/>
      <c r="C122" s="15"/>
      <c r="D122" s="15"/>
      <c r="E122" s="15"/>
      <c r="F122" s="16" t="s">
        <v>720</v>
      </c>
      <c r="G122" s="16"/>
      <c r="H122" s="16"/>
      <c r="I122" s="16"/>
      <c r="J122" s="16"/>
      <c r="K122" s="13" t="s">
        <v>721</v>
      </c>
      <c r="L122" s="13"/>
      <c r="M122" s="13"/>
      <c r="N122" s="13"/>
      <c r="O122" s="13"/>
      <c r="P122" s="12" t="s">
        <v>722</v>
      </c>
      <c r="Q122" s="12"/>
      <c r="R122" s="12"/>
      <c r="S122" s="12"/>
      <c r="T122" s="12"/>
      <c r="U122" s="1"/>
      <c r="V122" s="1" t="s">
        <v>1533</v>
      </c>
      <c r="W122" s="1" t="s">
        <v>1534</v>
      </c>
      <c r="X122" s="1" t="s">
        <v>1535</v>
      </c>
      <c r="Y122" s="1" t="s">
        <v>1549</v>
      </c>
    </row>
    <row r="123" spans="1:25" x14ac:dyDescent="0.15">
      <c r="A123" s="1"/>
      <c r="B123" s="1" t="s">
        <v>716</v>
      </c>
      <c r="C123" s="1" t="s">
        <v>718</v>
      </c>
      <c r="D123" s="1" t="s">
        <v>719</v>
      </c>
      <c r="E123" s="1"/>
      <c r="F123" s="1"/>
      <c r="G123" s="1" t="s">
        <v>716</v>
      </c>
      <c r="H123" s="1" t="s">
        <v>718</v>
      </c>
      <c r="I123" s="1" t="s">
        <v>719</v>
      </c>
      <c r="J123" s="1"/>
      <c r="K123" s="1"/>
      <c r="L123" s="1" t="s">
        <v>716</v>
      </c>
      <c r="M123" s="1" t="s">
        <v>718</v>
      </c>
      <c r="N123" s="1" t="s">
        <v>719</v>
      </c>
      <c r="O123" s="1"/>
      <c r="P123" s="1"/>
      <c r="Q123" s="1" t="s">
        <v>716</v>
      </c>
      <c r="R123" s="1" t="s">
        <v>718</v>
      </c>
      <c r="S123" s="1" t="s">
        <v>719</v>
      </c>
      <c r="T123" s="1"/>
      <c r="U123" s="1"/>
      <c r="V123" s="1"/>
      <c r="W123" s="1"/>
      <c r="X123" s="1"/>
      <c r="Y123" s="1"/>
    </row>
    <row r="124" spans="1:25" x14ac:dyDescent="0.15">
      <c r="A124" s="1">
        <v>1</v>
      </c>
      <c r="B124" s="1" t="s">
        <v>369</v>
      </c>
      <c r="C124" s="1">
        <v>7</v>
      </c>
      <c r="D124" s="1"/>
      <c r="E124" s="1"/>
      <c r="F124" s="1">
        <v>1</v>
      </c>
      <c r="G124" s="1" t="s">
        <v>366</v>
      </c>
      <c r="H124" s="1">
        <v>8</v>
      </c>
      <c r="I124" s="1"/>
      <c r="J124" s="1"/>
      <c r="K124" s="1">
        <v>1</v>
      </c>
      <c r="L124" s="1" t="s">
        <v>369</v>
      </c>
      <c r="M124" s="1">
        <v>7</v>
      </c>
      <c r="N124" s="1"/>
      <c r="O124" s="1"/>
      <c r="P124" s="1">
        <v>1</v>
      </c>
      <c r="Q124" s="1" t="s">
        <v>366</v>
      </c>
      <c r="R124" s="1">
        <v>8</v>
      </c>
      <c r="S124" s="1"/>
      <c r="T124" s="1"/>
      <c r="U124" s="1"/>
      <c r="V124" s="1" t="str">
        <f>"MEMO("&amp;DEC2HEX(338500+(A124-1)*4+64*10)&amp;",4,"&amp;DEC2HEX(D124,2)&amp;DEC2HEX(C124,2)&amp;VLOOKUP(B124,X!$A$1:$B$808,2,0)&amp;")"</f>
        <v>MEMO(52CC4,4,00070E41)</v>
      </c>
      <c r="W124" s="1" t="str">
        <f>"MEMO("&amp;DEC2HEX(338532+(F124-1)*4+64*10)&amp;",4,"&amp;DEC2HEX(I124,2)&amp;DEC2HEX(H124,2)&amp;VLOOKUP(G124,X!$A$1:$B$808,2,0)&amp;")"</f>
        <v>MEMO(52CE4,4,000809FC)</v>
      </c>
      <c r="X124" s="1" t="str">
        <f>"MEMO("&amp;DEC2HEX(339396+(K124-1)*4+72*10)&amp;",4,"&amp;DEC2HEX(N124,2)&amp;DEC2HEX(M124,2)&amp;VLOOKUP(L124,X!$A$1:$B$808,2,0)&amp;")"</f>
        <v>MEMO(53094,4,00070E41)</v>
      </c>
      <c r="Y124" s="1" t="str">
        <f>"MEMO("&amp;DEC2HEX(339432+(P124-1)*4+72*10)&amp;",4,"&amp;DEC2HEX(S124,2)&amp;DEC2HEX(R124,2)&amp;VLOOKUP(Q124,X!$A$1:$B$808,2,0)&amp;")"</f>
        <v>MEMO(530B8,4,000809FC)</v>
      </c>
    </row>
    <row r="125" spans="1:25" x14ac:dyDescent="0.15">
      <c r="A125" s="1">
        <v>2</v>
      </c>
      <c r="B125" s="1" t="s">
        <v>366</v>
      </c>
      <c r="C125" s="1">
        <v>8</v>
      </c>
      <c r="D125" s="1"/>
      <c r="E125" s="1"/>
      <c r="F125" s="1">
        <v>2</v>
      </c>
      <c r="G125" s="1" t="s">
        <v>369</v>
      </c>
      <c r="H125" s="1">
        <v>7</v>
      </c>
      <c r="I125" s="1"/>
      <c r="J125" s="1"/>
      <c r="K125" s="1">
        <v>2</v>
      </c>
      <c r="L125" s="1" t="s">
        <v>366</v>
      </c>
      <c r="M125" s="1">
        <v>8</v>
      </c>
      <c r="N125" s="1"/>
      <c r="O125" s="1"/>
      <c r="P125" s="1">
        <v>2</v>
      </c>
      <c r="Q125" s="1" t="s">
        <v>369</v>
      </c>
      <c r="R125" s="1">
        <v>7</v>
      </c>
      <c r="S125" s="1"/>
      <c r="T125" s="1"/>
      <c r="U125" s="1"/>
      <c r="V125" s="1" t="str">
        <f>"MEMO("&amp;DEC2HEX(338500+(A125-1)*4+64*10)&amp;",4,"&amp;DEC2HEX(D125,2)&amp;DEC2HEX(C125,2)&amp;VLOOKUP(B125,X!$A$1:$B$808,2,0)&amp;")"</f>
        <v>MEMO(52CC8,4,000809FC)</v>
      </c>
      <c r="W125" s="1" t="str">
        <f>"MEMO("&amp;DEC2HEX(338532+(F125-1)*4+64*10)&amp;",4,"&amp;DEC2HEX(I125,2)&amp;DEC2HEX(H125,2)&amp;VLOOKUP(G125,X!$A$1:$B$808,2,0)&amp;")"</f>
        <v>MEMO(52CE8,4,00070E41)</v>
      </c>
      <c r="X125" s="1" t="str">
        <f>"MEMO("&amp;DEC2HEX(339396+(K125-1)*4+72*10)&amp;",4,"&amp;DEC2HEX(N125,2)&amp;DEC2HEX(M125,2)&amp;VLOOKUP(L125,X!$A$1:$B$808,2,0)&amp;")"</f>
        <v>MEMO(53098,4,000809FC)</v>
      </c>
      <c r="Y125" s="1" t="str">
        <f>"MEMO("&amp;DEC2HEX(339432+(P125-1)*4+72*10)&amp;",4,"&amp;DEC2HEX(S125,2)&amp;DEC2HEX(R125,2)&amp;VLOOKUP(Q125,X!$A$1:$B$808,2,0)&amp;")"</f>
        <v>MEMO(530BC,4,00070E41)</v>
      </c>
    </row>
    <row r="126" spans="1:25" x14ac:dyDescent="0.15">
      <c r="A126" s="1">
        <v>3</v>
      </c>
      <c r="B126" s="1" t="s">
        <v>360</v>
      </c>
      <c r="C126" s="1">
        <v>5</v>
      </c>
      <c r="D126" s="1"/>
      <c r="E126" s="1"/>
      <c r="F126" s="1">
        <v>3</v>
      </c>
      <c r="G126" s="1" t="s">
        <v>360</v>
      </c>
      <c r="H126" s="1">
        <v>5</v>
      </c>
      <c r="I126" s="1"/>
      <c r="J126" s="1"/>
      <c r="K126" s="1">
        <v>3</v>
      </c>
      <c r="L126" s="1" t="s">
        <v>360</v>
      </c>
      <c r="M126" s="1">
        <v>10</v>
      </c>
      <c r="N126" s="1"/>
      <c r="O126" s="1"/>
      <c r="P126" s="1">
        <v>3</v>
      </c>
      <c r="Q126" s="1" t="s">
        <v>360</v>
      </c>
      <c r="R126" s="1">
        <v>10</v>
      </c>
      <c r="S126" s="1"/>
      <c r="T126" s="1"/>
      <c r="U126" s="1"/>
      <c r="V126" s="1" t="str">
        <f>"MEMO("&amp;DEC2HEX(338500+(A126-1)*4+64*10)&amp;",4,"&amp;DEC2HEX(D126,2)&amp;DEC2HEX(C126,2)&amp;VLOOKUP(B126,X!$A$1:$B$808,2,0)&amp;")"</f>
        <v>MEMO(52CCC,4,00050422)</v>
      </c>
      <c r="W126" s="1" t="str">
        <f>"MEMO("&amp;DEC2HEX(338532+(F126-1)*4+64*10)&amp;",4,"&amp;DEC2HEX(I126,2)&amp;DEC2HEX(H126,2)&amp;VLOOKUP(G126,X!$A$1:$B$808,2,0)&amp;")"</f>
        <v>MEMO(52CEC,4,00050422)</v>
      </c>
      <c r="X126" s="1" t="str">
        <f>"MEMO("&amp;DEC2HEX(339396+(K126-1)*4+72*10)&amp;",4,"&amp;DEC2HEX(N126,2)&amp;DEC2HEX(M126,2)&amp;VLOOKUP(L126,X!$A$1:$B$808,2,0)&amp;")"</f>
        <v>MEMO(5309C,4,000A0422)</v>
      </c>
      <c r="Y126" s="1" t="str">
        <f>"MEMO("&amp;DEC2HEX(339432+(P126-1)*4+72*10)&amp;",4,"&amp;DEC2HEX(S126,2)&amp;DEC2HEX(R126,2)&amp;VLOOKUP(Q126,X!$A$1:$B$808,2,0)&amp;")"</f>
        <v>MEMO(530C0,4,000A0422)</v>
      </c>
    </row>
    <row r="127" spans="1:25" x14ac:dyDescent="0.15">
      <c r="A127" s="1">
        <v>4</v>
      </c>
      <c r="B127" s="1" t="s">
        <v>2164</v>
      </c>
      <c r="C127" s="1">
        <v>3</v>
      </c>
      <c r="D127" s="1"/>
      <c r="E127" s="1"/>
      <c r="F127" s="1">
        <v>4</v>
      </c>
      <c r="G127" s="1" t="s">
        <v>2164</v>
      </c>
      <c r="H127" s="1">
        <v>3</v>
      </c>
      <c r="I127" s="1"/>
      <c r="J127" s="1"/>
      <c r="K127" s="1">
        <v>4</v>
      </c>
      <c r="L127" s="1" t="s">
        <v>2164</v>
      </c>
      <c r="M127" s="1">
        <v>3</v>
      </c>
      <c r="N127" s="1"/>
      <c r="O127" s="1"/>
      <c r="P127" s="1">
        <v>4</v>
      </c>
      <c r="Q127" s="1" t="s">
        <v>2164</v>
      </c>
      <c r="R127" s="1">
        <v>3</v>
      </c>
      <c r="S127" s="1"/>
      <c r="T127" s="1"/>
      <c r="U127" s="1"/>
      <c r="V127" s="1" t="str">
        <f>"MEMO("&amp;DEC2HEX(338500+(A127-1)*4+64*10)&amp;",4,"&amp;DEC2HEX(D127,2)&amp;DEC2HEX(C127,2)&amp;VLOOKUP(B127,X!$A$1:$B$808,2,0)&amp;")"</f>
        <v>MEMO(52CD0,4,00030A9B)</v>
      </c>
      <c r="W127" s="1" t="str">
        <f>"MEMO("&amp;DEC2HEX(338532+(F127-1)*4+64*10)&amp;",4,"&amp;DEC2HEX(I127,2)&amp;DEC2HEX(H127,2)&amp;VLOOKUP(G127,X!$A$1:$B$808,2,0)&amp;")"</f>
        <v>MEMO(52CF0,4,00030A9B)</v>
      </c>
      <c r="X127" s="1" t="str">
        <f>"MEMO("&amp;DEC2HEX(339396+(K127-1)*4+72*10)&amp;",4,"&amp;DEC2HEX(N127,2)&amp;DEC2HEX(M127,2)&amp;VLOOKUP(L127,X!$A$1:$B$808,2,0)&amp;")"</f>
        <v>MEMO(530A0,4,00030A9B)</v>
      </c>
      <c r="Y127" s="1" t="str">
        <f>"MEMO("&amp;DEC2HEX(339432+(P127-1)*4+72*10)&amp;",4,"&amp;DEC2HEX(S127,2)&amp;DEC2HEX(R127,2)&amp;VLOOKUP(Q127,X!$A$1:$B$808,2,0)&amp;")"</f>
        <v>MEMO(530C4,4,00030A9B)</v>
      </c>
    </row>
    <row r="128" spans="1:25" x14ac:dyDescent="0.15">
      <c r="A128" s="1">
        <v>5</v>
      </c>
      <c r="B128" s="1" t="s">
        <v>359</v>
      </c>
      <c r="C128" s="1">
        <v>4</v>
      </c>
      <c r="D128" s="1"/>
      <c r="E128" s="1"/>
      <c r="F128" s="1">
        <v>5</v>
      </c>
      <c r="G128" s="1" t="s">
        <v>359</v>
      </c>
      <c r="H128" s="1">
        <v>4</v>
      </c>
      <c r="I128" s="1"/>
      <c r="J128" s="1"/>
      <c r="K128" s="1">
        <v>5</v>
      </c>
      <c r="L128" s="1" t="s">
        <v>359</v>
      </c>
      <c r="M128" s="1">
        <v>4</v>
      </c>
      <c r="N128" s="1"/>
      <c r="O128" s="1"/>
      <c r="P128" s="1">
        <v>5</v>
      </c>
      <c r="Q128" s="1" t="s">
        <v>359</v>
      </c>
      <c r="R128" s="1">
        <v>4</v>
      </c>
      <c r="S128" s="1"/>
      <c r="T128" s="1"/>
      <c r="U128" s="1"/>
      <c r="V128" s="1" t="str">
        <f>"MEMO("&amp;DEC2HEX(338500+(A128-1)*4+64*10)&amp;",4,"&amp;DEC2HEX(D128,2)&amp;DEC2HEX(C128,2)&amp;VLOOKUP(B128,X!$A$1:$B$808,2,0)&amp;")"</f>
        <v>MEMO(52CD4,4,00040186)</v>
      </c>
      <c r="W128" s="1" t="str">
        <f>"MEMO("&amp;DEC2HEX(338532+(F128-1)*4+64*10)&amp;",4,"&amp;DEC2HEX(I128,2)&amp;DEC2HEX(H128,2)&amp;VLOOKUP(G128,X!$A$1:$B$808,2,0)&amp;")"</f>
        <v>MEMO(52CF4,4,00040186)</v>
      </c>
      <c r="X128" s="1" t="str">
        <f>"MEMO("&amp;DEC2HEX(339396+(K128-1)*4+72*10)&amp;",4,"&amp;DEC2HEX(N128,2)&amp;DEC2HEX(M128,2)&amp;VLOOKUP(L128,X!$A$1:$B$808,2,0)&amp;")"</f>
        <v>MEMO(530A4,4,00040186)</v>
      </c>
      <c r="Y128" s="1" t="str">
        <f>"MEMO("&amp;DEC2HEX(339432+(P128-1)*4+72*10)&amp;",4,"&amp;DEC2HEX(S128,2)&amp;DEC2HEX(R128,2)&amp;VLOOKUP(Q128,X!$A$1:$B$808,2,0)&amp;")"</f>
        <v>MEMO(530C8,4,00040186)</v>
      </c>
    </row>
    <row r="129" spans="1:25" x14ac:dyDescent="0.15">
      <c r="A129" s="1">
        <v>6</v>
      </c>
      <c r="B129" s="1" t="s">
        <v>356</v>
      </c>
      <c r="C129" s="1">
        <v>2</v>
      </c>
      <c r="D129" s="1"/>
      <c r="E129" s="1"/>
      <c r="F129" s="1">
        <v>6</v>
      </c>
      <c r="G129" s="1" t="s">
        <v>367</v>
      </c>
      <c r="H129" s="1">
        <v>9</v>
      </c>
      <c r="I129" s="1"/>
      <c r="J129" s="1"/>
      <c r="K129" s="1">
        <v>6</v>
      </c>
      <c r="L129" s="1" t="s">
        <v>616</v>
      </c>
      <c r="M129" s="1">
        <v>9</v>
      </c>
      <c r="N129" s="1"/>
      <c r="O129" s="1"/>
      <c r="P129" s="1">
        <v>6</v>
      </c>
      <c r="Q129" s="1" t="s">
        <v>367</v>
      </c>
      <c r="R129" s="1">
        <v>9</v>
      </c>
      <c r="S129" s="1"/>
      <c r="T129" s="1"/>
      <c r="U129" s="1"/>
      <c r="V129" s="1" t="str">
        <f>"MEMO("&amp;DEC2HEX(338500+(A129-1)*4+64*10)&amp;",4,"&amp;DEC2HEX(D129,2)&amp;DEC2HEX(C129,2)&amp;VLOOKUP(B129,X!$A$1:$B$808,2,0)&amp;")"</f>
        <v>MEMO(52CD8,4,0002020C)</v>
      </c>
      <c r="W129" s="1" t="str">
        <f>"MEMO("&amp;DEC2HEX(338532+(F129-1)*4+64*10)&amp;",4,"&amp;DEC2HEX(I129,2)&amp;DEC2HEX(H129,2)&amp;VLOOKUP(G129,X!$A$1:$B$808,2,0)&amp;")"</f>
        <v>MEMO(52CF8,4,00090DCB)</v>
      </c>
      <c r="X129" s="1" t="str">
        <f>"MEMO("&amp;DEC2HEX(339396+(K129-1)*4+72*10)&amp;",4,"&amp;DEC2HEX(N129,2)&amp;DEC2HEX(M129,2)&amp;VLOOKUP(L129,X!$A$1:$B$808,2,0)&amp;")"</f>
        <v>MEMO(530A8,4,000906C5)</v>
      </c>
      <c r="Y129" s="1" t="str">
        <f>"MEMO("&amp;DEC2HEX(339432+(P129-1)*4+72*10)&amp;",4,"&amp;DEC2HEX(S129,2)&amp;DEC2HEX(R129,2)&amp;VLOOKUP(Q129,X!$A$1:$B$808,2,0)&amp;")"</f>
        <v>MEMO(530CC,4,00090DCB)</v>
      </c>
    </row>
    <row r="130" spans="1:25" x14ac:dyDescent="0.15">
      <c r="A130" s="1">
        <v>7</v>
      </c>
      <c r="B130" s="1" t="s">
        <v>616</v>
      </c>
      <c r="C130" s="1">
        <v>9</v>
      </c>
      <c r="D130" s="1"/>
      <c r="E130" s="1"/>
      <c r="F130" s="1">
        <v>7</v>
      </c>
      <c r="G130" s="1" t="s">
        <v>371</v>
      </c>
      <c r="H130" s="1">
        <v>6</v>
      </c>
      <c r="I130" s="1"/>
      <c r="J130" s="1"/>
      <c r="K130" s="1">
        <v>7</v>
      </c>
      <c r="L130" s="1" t="s">
        <v>356</v>
      </c>
      <c r="M130" s="1">
        <v>2</v>
      </c>
      <c r="N130" s="1"/>
      <c r="O130" s="1"/>
      <c r="P130" s="1">
        <v>7</v>
      </c>
      <c r="Q130" s="1" t="s">
        <v>371</v>
      </c>
      <c r="R130" s="1">
        <v>6</v>
      </c>
      <c r="S130" s="1"/>
      <c r="T130" s="1"/>
      <c r="U130" s="1"/>
      <c r="V130" s="1" t="str">
        <f>"MEMO("&amp;DEC2HEX(338500+(A130-1)*4+64*10)&amp;",4,"&amp;DEC2HEX(D130,2)&amp;DEC2HEX(C130,2)&amp;VLOOKUP(B130,X!$A$1:$B$808,2,0)&amp;")"</f>
        <v>MEMO(52CDC,4,000906C5)</v>
      </c>
      <c r="W130" s="1" t="str">
        <f>"MEMO("&amp;DEC2HEX(338532+(F130-1)*4+64*10)&amp;",4,"&amp;DEC2HEX(I130,2)&amp;DEC2HEX(H130,2)&amp;VLOOKUP(G130,X!$A$1:$B$808,2,0)&amp;")"</f>
        <v>MEMO(52CFC,4,00060628)</v>
      </c>
      <c r="X130" s="1" t="str">
        <f>"MEMO("&amp;DEC2HEX(339396+(K130-1)*4+72*10)&amp;",4,"&amp;DEC2HEX(N130,2)&amp;DEC2HEX(M130,2)&amp;VLOOKUP(L130,X!$A$1:$B$808,2,0)&amp;")"</f>
        <v>MEMO(530AC,4,0002020C)</v>
      </c>
      <c r="Y130" s="1" t="str">
        <f>"MEMO("&amp;DEC2HEX(339432+(P130-1)*4+72*10)&amp;",4,"&amp;DEC2HEX(S130,2)&amp;DEC2HEX(R130,2)&amp;VLOOKUP(Q130,X!$A$1:$B$808,2,0)&amp;")"</f>
        <v>MEMO(530D0,4,00060628)</v>
      </c>
    </row>
    <row r="131" spans="1:25" x14ac:dyDescent="0.15">
      <c r="A131" s="1">
        <v>8</v>
      </c>
      <c r="B131" s="1" t="s">
        <v>363</v>
      </c>
      <c r="C131" s="1">
        <v>6</v>
      </c>
      <c r="D131" s="1"/>
      <c r="E131" s="1"/>
      <c r="F131" s="1">
        <v>8</v>
      </c>
      <c r="G131" s="1" t="s">
        <v>357</v>
      </c>
      <c r="H131" s="1">
        <v>2</v>
      </c>
      <c r="I131" s="1"/>
      <c r="J131" s="1"/>
      <c r="K131" s="1">
        <v>8</v>
      </c>
      <c r="L131" s="1" t="s">
        <v>371</v>
      </c>
      <c r="M131" s="1">
        <v>6</v>
      </c>
      <c r="N131" s="1"/>
      <c r="O131" s="1"/>
      <c r="P131" s="1">
        <v>8</v>
      </c>
      <c r="Q131" s="1" t="s">
        <v>372</v>
      </c>
      <c r="R131" s="1">
        <v>5</v>
      </c>
      <c r="S131" s="1"/>
      <c r="T131" s="1"/>
      <c r="U131" s="1"/>
      <c r="V131" s="1" t="str">
        <f>"MEMO("&amp;DEC2HEX(338500+(A131-1)*4+64*10)&amp;",4,"&amp;DEC2HEX(D131,2)&amp;DEC2HEX(C131,2)&amp;VLOOKUP(B131,X!$A$1:$B$808,2,0)&amp;")"</f>
        <v>MEMO(52CE0,4,00060666)</v>
      </c>
      <c r="W131" s="1" t="str">
        <f>"MEMO("&amp;DEC2HEX(338532+(F131-1)*4+64*10)&amp;",4,"&amp;DEC2HEX(I131,2)&amp;DEC2HEX(H131,2)&amp;VLOOKUP(G131,X!$A$1:$B$808,2,0)&amp;")"</f>
        <v>MEMO(52D00,4,00020265)</v>
      </c>
      <c r="X131" s="1" t="str">
        <f>"MEMO("&amp;DEC2HEX(339396+(K131-1)*4+72*10)&amp;",4,"&amp;DEC2HEX(N131,2)&amp;DEC2HEX(M131,2)&amp;VLOOKUP(L131,X!$A$1:$B$808,2,0)&amp;")"</f>
        <v>MEMO(530B0,4,00060628)</v>
      </c>
      <c r="Y131" s="1" t="str">
        <f>"MEMO("&amp;DEC2HEX(339432+(P131-1)*4+72*10)&amp;",4,"&amp;DEC2HEX(S131,2)&amp;DEC2HEX(R131,2)&amp;VLOOKUP(Q131,X!$A$1:$B$808,2,0)&amp;")"</f>
        <v>MEMO(530D4,4,000501EE)</v>
      </c>
    </row>
    <row r="132" spans="1:25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1">
        <v>9</v>
      </c>
      <c r="L132" s="1" t="s">
        <v>363</v>
      </c>
      <c r="M132" s="1">
        <v>5</v>
      </c>
      <c r="N132" s="1"/>
      <c r="O132" s="1"/>
      <c r="P132" s="1">
        <v>9</v>
      </c>
      <c r="Q132" s="1" t="s">
        <v>357</v>
      </c>
      <c r="R132" s="1">
        <v>2</v>
      </c>
      <c r="S132" s="1"/>
      <c r="T132" s="1"/>
      <c r="U132" s="1"/>
      <c r="V132" s="1"/>
      <c r="W132" s="1"/>
      <c r="X132" s="1" t="str">
        <f>"MEMO("&amp;DEC2HEX(339396+(K132-1)*4+72*10)&amp;",4,"&amp;DEC2HEX(N132,2)&amp;DEC2HEX(M132,2)&amp;VLOOKUP(L132,X!$A$1:$B$808,2,0)&amp;")"</f>
        <v>MEMO(530B4,4,00050666)</v>
      </c>
      <c r="Y132" s="1" t="str">
        <f>"MEMO("&amp;DEC2HEX(339432+(P132-1)*4+72*10)&amp;",4,"&amp;DEC2HEX(S132,2)&amp;DEC2HEX(R132,2)&amp;VLOOKUP(Q132,X!$A$1:$B$808,2,0)&amp;")"</f>
        <v>MEMO(530D8,4,00020265)</v>
      </c>
    </row>
    <row r="133" spans="1:25" x14ac:dyDescent="0.15">
      <c r="A133" s="14" t="s">
        <v>1546</v>
      </c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6"/>
      <c r="V133" s="6"/>
      <c r="W133" s="6"/>
      <c r="X133" s="6"/>
      <c r="Y133" s="6"/>
    </row>
    <row r="134" spans="1:25" x14ac:dyDescent="0.15">
      <c r="A134" s="15" t="s">
        <v>717</v>
      </c>
      <c r="B134" s="15"/>
      <c r="C134" s="15"/>
      <c r="D134" s="15"/>
      <c r="E134" s="15"/>
      <c r="F134" s="16" t="s">
        <v>720</v>
      </c>
      <c r="G134" s="16"/>
      <c r="H134" s="16"/>
      <c r="I134" s="16"/>
      <c r="J134" s="16"/>
      <c r="K134" s="13" t="s">
        <v>721</v>
      </c>
      <c r="L134" s="13"/>
      <c r="M134" s="13"/>
      <c r="N134" s="13"/>
      <c r="O134" s="13"/>
      <c r="P134" s="12" t="s">
        <v>722</v>
      </c>
      <c r="Q134" s="12"/>
      <c r="R134" s="12"/>
      <c r="S134" s="12"/>
      <c r="T134" s="12"/>
      <c r="U134" s="1"/>
      <c r="V134" s="1" t="s">
        <v>1533</v>
      </c>
      <c r="W134" s="1" t="s">
        <v>1534</v>
      </c>
      <c r="X134" s="1" t="s">
        <v>1535</v>
      </c>
      <c r="Y134" s="1" t="s">
        <v>1549</v>
      </c>
    </row>
    <row r="135" spans="1:25" x14ac:dyDescent="0.15">
      <c r="A135" s="1"/>
      <c r="B135" s="1" t="s">
        <v>716</v>
      </c>
      <c r="C135" s="1" t="s">
        <v>718</v>
      </c>
      <c r="D135" s="1" t="s">
        <v>719</v>
      </c>
      <c r="E135" s="1"/>
      <c r="F135" s="1"/>
      <c r="G135" s="1" t="s">
        <v>716</v>
      </c>
      <c r="H135" s="1" t="s">
        <v>718</v>
      </c>
      <c r="I135" s="1" t="s">
        <v>719</v>
      </c>
      <c r="J135" s="1"/>
      <c r="K135" s="1"/>
      <c r="L135" s="1" t="s">
        <v>716</v>
      </c>
      <c r="M135" s="1" t="s">
        <v>718</v>
      </c>
      <c r="N135" s="1" t="s">
        <v>719</v>
      </c>
      <c r="O135" s="1"/>
      <c r="P135" s="1"/>
      <c r="Q135" s="1" t="s">
        <v>716</v>
      </c>
      <c r="R135" s="1" t="s">
        <v>718</v>
      </c>
      <c r="S135" s="1" t="s">
        <v>719</v>
      </c>
      <c r="T135" s="1"/>
      <c r="U135" s="1"/>
      <c r="V135" s="1"/>
      <c r="W135" s="1"/>
      <c r="X135" s="1"/>
      <c r="Y135" s="1"/>
    </row>
    <row r="136" spans="1:25" x14ac:dyDescent="0.15">
      <c r="A136" s="1">
        <v>1</v>
      </c>
      <c r="B136" s="1" t="s">
        <v>394</v>
      </c>
      <c r="C136" s="1">
        <v>6</v>
      </c>
      <c r="D136" s="1">
        <v>1</v>
      </c>
      <c r="E136" s="1"/>
      <c r="F136" s="1">
        <v>1</v>
      </c>
      <c r="G136" s="1" t="s">
        <v>394</v>
      </c>
      <c r="H136" s="1">
        <v>6</v>
      </c>
      <c r="I136" s="1">
        <v>1</v>
      </c>
      <c r="J136" s="1"/>
      <c r="K136" s="1">
        <v>1</v>
      </c>
      <c r="L136" s="1" t="s">
        <v>394</v>
      </c>
      <c r="M136" s="1">
        <v>6</v>
      </c>
      <c r="N136" s="1">
        <v>1</v>
      </c>
      <c r="O136" s="1"/>
      <c r="P136" s="1">
        <v>1</v>
      </c>
      <c r="Q136" s="1" t="s">
        <v>394</v>
      </c>
      <c r="R136" s="1">
        <v>6</v>
      </c>
      <c r="S136" s="1">
        <v>1</v>
      </c>
      <c r="T136" s="1"/>
      <c r="U136" s="1"/>
      <c r="V136" s="1" t="str">
        <f>"MEMO("&amp;DEC2HEX(338500+(A136-1)*4+64*11)&amp;",4,"&amp;DEC2HEX(D136,2)&amp;DEC2HEX(C136,2)&amp;VLOOKUP(B136,X!$A$1:$B$808,2,0)&amp;")"</f>
        <v>MEMO(52D04,4,01060247)</v>
      </c>
      <c r="W136" s="1" t="str">
        <f>"MEMO("&amp;DEC2HEX(338532+(F136-1)*4+64*11)&amp;",4,"&amp;DEC2HEX(I136,2)&amp;DEC2HEX(H136,2)&amp;VLOOKUP(G136,X!$A$1:$B$808,2,0)&amp;")"</f>
        <v>MEMO(52D24,4,01060247)</v>
      </c>
      <c r="X136" s="1" t="str">
        <f>"MEMO("&amp;DEC2HEX(339396+(K136-1)*4+72*11)&amp;",4,"&amp;DEC2HEX(N136,2)&amp;DEC2HEX(M136,2)&amp;VLOOKUP(L136,X!$A$1:$B$808,2,0)&amp;")"</f>
        <v>MEMO(530DC,4,01060247)</v>
      </c>
      <c r="Y136" s="1" t="str">
        <f>"MEMO("&amp;DEC2HEX(339432+(P136-1)*4+72*11)&amp;",4,"&amp;DEC2HEX(S136,2)&amp;DEC2HEX(R136,2)&amp;VLOOKUP(Q136,X!$A$1:$B$808,2,0)&amp;")"</f>
        <v>MEMO(53100,4,01060247)</v>
      </c>
    </row>
    <row r="137" spans="1:25" x14ac:dyDescent="0.15">
      <c r="A137" s="1">
        <v>2</v>
      </c>
      <c r="B137" s="1" t="s">
        <v>393</v>
      </c>
      <c r="C137" s="1">
        <v>4</v>
      </c>
      <c r="D137" s="1">
        <v>1</v>
      </c>
      <c r="E137" s="1"/>
      <c r="F137" s="1">
        <v>2</v>
      </c>
      <c r="G137" s="1" t="s">
        <v>393</v>
      </c>
      <c r="H137" s="1">
        <v>4</v>
      </c>
      <c r="I137" s="1">
        <v>1</v>
      </c>
      <c r="J137" s="1"/>
      <c r="K137" s="1">
        <v>2</v>
      </c>
      <c r="L137" s="1" t="s">
        <v>393</v>
      </c>
      <c r="M137" s="1">
        <v>4</v>
      </c>
      <c r="N137" s="1">
        <v>1</v>
      </c>
      <c r="O137" s="1"/>
      <c r="P137" s="1">
        <v>2</v>
      </c>
      <c r="Q137" s="1" t="s">
        <v>393</v>
      </c>
      <c r="R137" s="1">
        <v>4</v>
      </c>
      <c r="S137" s="1">
        <v>1</v>
      </c>
      <c r="T137" s="1"/>
      <c r="U137" s="1"/>
      <c r="V137" s="1" t="str">
        <f>"MEMO("&amp;DEC2HEX(338500+(A137-1)*4+64*11)&amp;",4,"&amp;DEC2HEX(D137,2)&amp;DEC2HEX(C137,2)&amp;VLOOKUP(B137,X!$A$1:$B$808,2,0)&amp;")"</f>
        <v>MEMO(52D08,4,01040661)</v>
      </c>
      <c r="W137" s="1" t="str">
        <f>"MEMO("&amp;DEC2HEX(338532+(F137-1)*4+64*11)&amp;",4,"&amp;DEC2HEX(I137,2)&amp;DEC2HEX(H137,2)&amp;VLOOKUP(G137,X!$A$1:$B$808,2,0)&amp;")"</f>
        <v>MEMO(52D28,4,01040661)</v>
      </c>
      <c r="X137" s="1" t="str">
        <f>"MEMO("&amp;DEC2HEX(339396+(K137-1)*4+72*11)&amp;",4,"&amp;DEC2HEX(N137,2)&amp;DEC2HEX(M137,2)&amp;VLOOKUP(L137,X!$A$1:$B$808,2,0)&amp;")"</f>
        <v>MEMO(530E0,4,01040661)</v>
      </c>
      <c r="Y137" s="1" t="str">
        <f>"MEMO("&amp;DEC2HEX(339432+(P137-1)*4+72*11)&amp;",4,"&amp;DEC2HEX(S137,2)&amp;DEC2HEX(R137,2)&amp;VLOOKUP(Q137,X!$A$1:$B$808,2,0)&amp;")"</f>
        <v>MEMO(53104,4,01040661)</v>
      </c>
    </row>
    <row r="138" spans="1:25" x14ac:dyDescent="0.15">
      <c r="A138" s="1">
        <v>3</v>
      </c>
      <c r="B138" s="1" t="s">
        <v>399</v>
      </c>
      <c r="C138" s="1">
        <v>7</v>
      </c>
      <c r="D138" s="1">
        <v>1</v>
      </c>
      <c r="E138" s="1"/>
      <c r="F138" s="1">
        <v>3</v>
      </c>
      <c r="G138" s="1" t="s">
        <v>399</v>
      </c>
      <c r="H138" s="1">
        <v>7</v>
      </c>
      <c r="I138" s="1">
        <v>1</v>
      </c>
      <c r="J138" s="1"/>
      <c r="K138" s="1">
        <v>3</v>
      </c>
      <c r="L138" s="1" t="s">
        <v>399</v>
      </c>
      <c r="M138" s="1">
        <v>7</v>
      </c>
      <c r="N138" s="1"/>
      <c r="O138" s="1"/>
      <c r="P138" s="1">
        <v>3</v>
      </c>
      <c r="Q138" s="1" t="s">
        <v>399</v>
      </c>
      <c r="R138" s="1">
        <v>7</v>
      </c>
      <c r="S138" s="1"/>
      <c r="T138" s="1"/>
      <c r="U138" s="1"/>
      <c r="V138" s="1" t="str">
        <f>"MEMO("&amp;DEC2HEX(338500+(A138-1)*4+64*11)&amp;",4,"&amp;DEC2HEX(D138,2)&amp;DEC2HEX(C138,2)&amp;VLOOKUP(B138,X!$A$1:$B$808,2,0)&amp;")"</f>
        <v>MEMO(52D0C,4,010702A1)</v>
      </c>
      <c r="W138" s="1" t="str">
        <f>"MEMO("&amp;DEC2HEX(338532+(F138-1)*4+64*11)&amp;",4,"&amp;DEC2HEX(I138,2)&amp;DEC2HEX(H138,2)&amp;VLOOKUP(G138,X!$A$1:$B$808,2,0)&amp;")"</f>
        <v>MEMO(52D2C,4,010702A1)</v>
      </c>
      <c r="X138" s="1" t="str">
        <f>"MEMO("&amp;DEC2HEX(339396+(K138-1)*4+72*11)&amp;",4,"&amp;DEC2HEX(N138,2)&amp;DEC2HEX(M138,2)&amp;VLOOKUP(L138,X!$A$1:$B$808,2,0)&amp;")"</f>
        <v>MEMO(530E4,4,000702A1)</v>
      </c>
      <c r="Y138" s="1" t="str">
        <f>"MEMO("&amp;DEC2HEX(339432+(P138-1)*4+72*11)&amp;",4,"&amp;DEC2HEX(S138,2)&amp;DEC2HEX(R138,2)&amp;VLOOKUP(Q138,X!$A$1:$B$808,2,0)&amp;")"</f>
        <v>MEMO(53108,4,000702A1)</v>
      </c>
    </row>
    <row r="139" spans="1:25" x14ac:dyDescent="0.15">
      <c r="A139" s="1">
        <v>4</v>
      </c>
      <c r="B139" s="1" t="s">
        <v>396</v>
      </c>
      <c r="C139" s="1">
        <v>5</v>
      </c>
      <c r="D139" s="1"/>
      <c r="E139" s="1"/>
      <c r="F139" s="1">
        <v>4</v>
      </c>
      <c r="G139" s="1" t="s">
        <v>396</v>
      </c>
      <c r="H139" s="1">
        <v>5</v>
      </c>
      <c r="I139" s="1"/>
      <c r="J139" s="1"/>
      <c r="K139" s="1">
        <v>4</v>
      </c>
      <c r="L139" s="1" t="s">
        <v>396</v>
      </c>
      <c r="M139" s="1">
        <v>5</v>
      </c>
      <c r="N139" s="1"/>
      <c r="O139" s="1"/>
      <c r="P139" s="1">
        <v>4</v>
      </c>
      <c r="Q139" s="1" t="s">
        <v>392</v>
      </c>
      <c r="R139" s="1">
        <v>10</v>
      </c>
      <c r="S139" s="1"/>
      <c r="T139" s="1"/>
      <c r="U139" s="1"/>
      <c r="V139" s="1" t="str">
        <f>"MEMO("&amp;DEC2HEX(338500+(A139-1)*4+64*11)&amp;",4,"&amp;DEC2HEX(D139,2)&amp;DEC2HEX(C139,2)&amp;VLOOKUP(B139,X!$A$1:$B$808,2,0)&amp;")"</f>
        <v>MEMO(52D10,4,0005065E)</v>
      </c>
      <c r="W139" s="1" t="str">
        <f>"MEMO("&amp;DEC2HEX(338532+(F139-1)*4+64*11)&amp;",4,"&amp;DEC2HEX(I139,2)&amp;DEC2HEX(H139,2)&amp;VLOOKUP(G139,X!$A$1:$B$808,2,0)&amp;")"</f>
        <v>MEMO(52D30,4,0005065E)</v>
      </c>
      <c r="X139" s="1" t="str">
        <f>"MEMO("&amp;DEC2HEX(339396+(K139-1)*4+72*11)&amp;",4,"&amp;DEC2HEX(N139,2)&amp;DEC2HEX(M139,2)&amp;VLOOKUP(L139,X!$A$1:$B$808,2,0)&amp;")"</f>
        <v>MEMO(530E8,4,0005065E)</v>
      </c>
      <c r="Y139" s="1" t="str">
        <f>"MEMO("&amp;DEC2HEX(339432+(P139-1)*4+72*11)&amp;",4,"&amp;DEC2HEX(S139,2)&amp;DEC2HEX(R139,2)&amp;VLOOKUP(Q139,X!$A$1:$B$808,2,0)&amp;")"</f>
        <v>MEMO(5310C,4,000A02C2)</v>
      </c>
    </row>
    <row r="140" spans="1:25" x14ac:dyDescent="0.15">
      <c r="A140" s="1">
        <v>5</v>
      </c>
      <c r="B140" s="1" t="s">
        <v>402</v>
      </c>
      <c r="C140" s="1">
        <v>9</v>
      </c>
      <c r="D140" s="1"/>
      <c r="E140" s="1"/>
      <c r="F140" s="1">
        <v>5</v>
      </c>
      <c r="G140" s="1" t="s">
        <v>402</v>
      </c>
      <c r="H140" s="1">
        <v>9</v>
      </c>
      <c r="I140" s="1"/>
      <c r="J140" s="1"/>
      <c r="K140" s="1">
        <v>5</v>
      </c>
      <c r="L140" s="1" t="s">
        <v>397</v>
      </c>
      <c r="M140" s="1">
        <v>10</v>
      </c>
      <c r="N140" s="1"/>
      <c r="O140" s="1"/>
      <c r="P140" s="1">
        <v>5</v>
      </c>
      <c r="Q140" s="1" t="s">
        <v>396</v>
      </c>
      <c r="R140" s="1">
        <v>5</v>
      </c>
      <c r="S140" s="1"/>
      <c r="T140" s="1"/>
      <c r="U140" s="1"/>
      <c r="V140" s="1" t="str">
        <f>"MEMO("&amp;DEC2HEX(338500+(A140-1)*4+64*11)&amp;",4,"&amp;DEC2HEX(D140,2)&amp;DEC2HEX(C140,2)&amp;VLOOKUP(B140,X!$A$1:$B$808,2,0)&amp;")"</f>
        <v>MEMO(52D14,4,00090144)</v>
      </c>
      <c r="W140" s="1" t="str">
        <f>"MEMO("&amp;DEC2HEX(338532+(F140-1)*4+64*11)&amp;",4,"&amp;DEC2HEX(I140,2)&amp;DEC2HEX(H140,2)&amp;VLOOKUP(G140,X!$A$1:$B$808,2,0)&amp;")"</f>
        <v>MEMO(52D34,4,00090144)</v>
      </c>
      <c r="X140" s="1" t="str">
        <f>"MEMO("&amp;DEC2HEX(339396+(K140-1)*4+72*11)&amp;",4,"&amp;DEC2HEX(N140,2)&amp;DEC2HEX(M140,2)&amp;VLOOKUP(L140,X!$A$1:$B$808,2,0)&amp;")"</f>
        <v>MEMO(530EC,4,000A049D)</v>
      </c>
      <c r="Y140" s="1" t="str">
        <f>"MEMO("&amp;DEC2HEX(339432+(P140-1)*4+72*11)&amp;",4,"&amp;DEC2HEX(S140,2)&amp;DEC2HEX(R140,2)&amp;VLOOKUP(Q140,X!$A$1:$B$808,2,0)&amp;")"</f>
        <v>MEMO(53110,4,0005065E)</v>
      </c>
    </row>
    <row r="141" spans="1:25" x14ac:dyDescent="0.15">
      <c r="A141" s="1">
        <v>6</v>
      </c>
      <c r="B141" s="1" t="s">
        <v>403</v>
      </c>
      <c r="C141" s="1">
        <v>8</v>
      </c>
      <c r="D141" s="1"/>
      <c r="E141" s="1"/>
      <c r="F141" s="1">
        <v>6</v>
      </c>
      <c r="G141" s="1" t="s">
        <v>403</v>
      </c>
      <c r="H141" s="1">
        <v>8</v>
      </c>
      <c r="I141" s="1"/>
      <c r="J141" s="1"/>
      <c r="K141" s="1">
        <v>6</v>
      </c>
      <c r="L141" s="1" t="s">
        <v>402</v>
      </c>
      <c r="M141" s="1">
        <v>9</v>
      </c>
      <c r="N141" s="1"/>
      <c r="O141" s="1"/>
      <c r="P141" s="1">
        <v>6</v>
      </c>
      <c r="Q141" s="1" t="s">
        <v>402</v>
      </c>
      <c r="R141" s="1">
        <v>9</v>
      </c>
      <c r="S141" s="1"/>
      <c r="T141" s="1"/>
      <c r="U141" s="1"/>
      <c r="V141" s="1" t="str">
        <f>"MEMO("&amp;DEC2HEX(338500+(A141-1)*4+64*11)&amp;",4,"&amp;DEC2HEX(D141,2)&amp;DEC2HEX(C141,2)&amp;VLOOKUP(B141,X!$A$1:$B$808,2,0)&amp;")"</f>
        <v>MEMO(52D18,4,000806CD)</v>
      </c>
      <c r="W141" s="1" t="str">
        <f>"MEMO("&amp;DEC2HEX(338532+(F141-1)*4+64*11)&amp;",4,"&amp;DEC2HEX(I141,2)&amp;DEC2HEX(H141,2)&amp;VLOOKUP(G141,X!$A$1:$B$808,2,0)&amp;")"</f>
        <v>MEMO(52D38,4,000806CD)</v>
      </c>
      <c r="X141" s="1" t="str">
        <f>"MEMO("&amp;DEC2HEX(339396+(K141-1)*4+72*11)&amp;",4,"&amp;DEC2HEX(N141,2)&amp;DEC2HEX(M141,2)&amp;VLOOKUP(L141,X!$A$1:$B$808,2,0)&amp;")"</f>
        <v>MEMO(530F0,4,00090144)</v>
      </c>
      <c r="Y141" s="1" t="str">
        <f>"MEMO("&amp;DEC2HEX(339432+(P141-1)*4+72*11)&amp;",4,"&amp;DEC2HEX(S141,2)&amp;DEC2HEX(R141,2)&amp;VLOOKUP(Q141,X!$A$1:$B$808,2,0)&amp;")"</f>
        <v>MEMO(53114,4,00090144)</v>
      </c>
    </row>
    <row r="142" spans="1:25" x14ac:dyDescent="0.15">
      <c r="A142" s="1">
        <v>7</v>
      </c>
      <c r="B142" s="1" t="s">
        <v>590</v>
      </c>
      <c r="C142" s="1">
        <v>3</v>
      </c>
      <c r="D142" s="1"/>
      <c r="E142" s="1"/>
      <c r="F142" s="1">
        <v>7</v>
      </c>
      <c r="G142" s="1" t="s">
        <v>590</v>
      </c>
      <c r="H142" s="1">
        <v>3</v>
      </c>
      <c r="I142" s="1"/>
      <c r="J142" s="1"/>
      <c r="K142" s="1">
        <v>7</v>
      </c>
      <c r="L142" s="1" t="s">
        <v>403</v>
      </c>
      <c r="M142" s="1">
        <v>8</v>
      </c>
      <c r="N142" s="1"/>
      <c r="O142" s="1"/>
      <c r="P142" s="1">
        <v>7</v>
      </c>
      <c r="Q142" s="1" t="s">
        <v>403</v>
      </c>
      <c r="R142" s="1">
        <v>8</v>
      </c>
      <c r="S142" s="1"/>
      <c r="T142" s="1"/>
      <c r="U142" s="1"/>
      <c r="V142" s="1" t="str">
        <f>"MEMO("&amp;DEC2HEX(338500+(A142-1)*4+64*11)&amp;",4,"&amp;DEC2HEX(D142,2)&amp;DEC2HEX(C142,2)&amp;VLOOKUP(B142,X!$A$1:$B$808,2,0)&amp;")"</f>
        <v>MEMO(52D1C,4,00030552)</v>
      </c>
      <c r="W142" s="1" t="str">
        <f>"MEMO("&amp;DEC2HEX(338532+(F142-1)*4+64*11)&amp;",4,"&amp;DEC2HEX(I142,2)&amp;DEC2HEX(H142,2)&amp;VLOOKUP(G142,X!$A$1:$B$808,2,0)&amp;")"</f>
        <v>MEMO(52D3C,4,00030552)</v>
      </c>
      <c r="X142" s="1" t="str">
        <f>"MEMO("&amp;DEC2HEX(339396+(K142-1)*4+72*11)&amp;",4,"&amp;DEC2HEX(N142,2)&amp;DEC2HEX(M142,2)&amp;VLOOKUP(L142,X!$A$1:$B$808,2,0)&amp;")"</f>
        <v>MEMO(530F4,4,000806CD)</v>
      </c>
      <c r="Y142" s="1" t="str">
        <f>"MEMO("&amp;DEC2HEX(339432+(P142-1)*4+72*11)&amp;",4,"&amp;DEC2HEX(S142,2)&amp;DEC2HEX(R142,2)&amp;VLOOKUP(Q142,X!$A$1:$B$808,2,0)&amp;")"</f>
        <v>MEMO(53118,4,000806CD)</v>
      </c>
    </row>
    <row r="143" spans="1:25" x14ac:dyDescent="0.15">
      <c r="A143" s="1">
        <v>8</v>
      </c>
      <c r="B143" s="1" t="s">
        <v>389</v>
      </c>
      <c r="C143" s="1">
        <v>2</v>
      </c>
      <c r="D143" s="1">
        <v>1</v>
      </c>
      <c r="E143" s="1"/>
      <c r="F143" s="1">
        <v>8</v>
      </c>
      <c r="G143" s="1" t="s">
        <v>390</v>
      </c>
      <c r="H143" s="1">
        <v>2</v>
      </c>
      <c r="I143" s="1">
        <v>1</v>
      </c>
      <c r="J143" s="1"/>
      <c r="K143" s="1">
        <v>8</v>
      </c>
      <c r="L143" s="1" t="s">
        <v>401</v>
      </c>
      <c r="M143" s="1">
        <v>3</v>
      </c>
      <c r="N143" s="1"/>
      <c r="O143" s="1"/>
      <c r="P143" s="1">
        <v>8</v>
      </c>
      <c r="Q143" s="1" t="s">
        <v>401</v>
      </c>
      <c r="R143" s="1">
        <v>3</v>
      </c>
      <c r="S143" s="1"/>
      <c r="T143" s="1"/>
      <c r="U143" s="1"/>
      <c r="V143" s="1" t="str">
        <f>"MEMO("&amp;DEC2HEX(338500+(A143-1)*4+64*11)&amp;",4,"&amp;DEC2HEX(D143,2)&amp;DEC2HEX(C143,2)&amp;VLOOKUP(B143,X!$A$1:$B$808,2,0)&amp;")"</f>
        <v>MEMO(52D20,4,0102032D)</v>
      </c>
      <c r="W143" s="1" t="str">
        <f>"MEMO("&amp;DEC2HEX(338532+(F143-1)*4+64*11)&amp;",4,"&amp;DEC2HEX(I143,2)&amp;DEC2HEX(H143,2)&amp;VLOOKUP(G143,X!$A$1:$B$808,2,0)&amp;")"</f>
        <v>MEMO(52D40,4,0102042F)</v>
      </c>
      <c r="X143" s="1" t="str">
        <f>"MEMO("&amp;DEC2HEX(339396+(K143-1)*4+72*11)&amp;",4,"&amp;DEC2HEX(N143,2)&amp;DEC2HEX(M143,2)&amp;VLOOKUP(L143,X!$A$1:$B$808,2,0)&amp;")"</f>
        <v>MEMO(530F8,4,0003069E)</v>
      </c>
      <c r="Y143" s="1" t="str">
        <f>"MEMO("&amp;DEC2HEX(339432+(P143-1)*4+72*11)&amp;",4,"&amp;DEC2HEX(S143,2)&amp;DEC2HEX(R143,2)&amp;VLOOKUP(Q143,X!$A$1:$B$808,2,0)&amp;")"</f>
        <v>MEMO(5311C,4,0003069E)</v>
      </c>
    </row>
    <row r="144" spans="1:25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1">
        <v>9</v>
      </c>
      <c r="L144" s="1" t="s">
        <v>389</v>
      </c>
      <c r="M144" s="1">
        <v>2</v>
      </c>
      <c r="N144" s="1">
        <v>1</v>
      </c>
      <c r="O144" s="1"/>
      <c r="P144" s="1">
        <v>9</v>
      </c>
      <c r="Q144" s="1" t="s">
        <v>390</v>
      </c>
      <c r="R144" s="1">
        <v>2</v>
      </c>
      <c r="S144" s="1">
        <v>1</v>
      </c>
      <c r="T144" s="1"/>
      <c r="U144" s="1"/>
      <c r="V144" s="1"/>
      <c r="W144" s="1"/>
      <c r="X144" s="1" t="str">
        <f>"MEMO("&amp;DEC2HEX(339396+(K144-1)*4+72*11)&amp;",4,"&amp;DEC2HEX(N144,2)&amp;DEC2HEX(M144,2)&amp;VLOOKUP(L144,X!$A$1:$B$808,2,0)&amp;")"</f>
        <v>MEMO(530FC,4,0102032D)</v>
      </c>
      <c r="Y144" s="1" t="str">
        <f>"MEMO("&amp;DEC2HEX(339432+(P144-1)*4+72*11)&amp;",4,"&amp;DEC2HEX(S144,2)&amp;DEC2HEX(R144,2)&amp;VLOOKUP(Q144,X!$A$1:$B$808,2,0)&amp;")"</f>
        <v>MEMO(53120,4,0102042F)</v>
      </c>
    </row>
    <row r="145" spans="1:25" x14ac:dyDescent="0.15">
      <c r="A145" s="14" t="s">
        <v>1547</v>
      </c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6"/>
      <c r="V145" s="6"/>
      <c r="W145" s="6"/>
      <c r="X145" s="6"/>
      <c r="Y145" s="6"/>
    </row>
    <row r="146" spans="1:25" x14ac:dyDescent="0.15">
      <c r="A146" s="15" t="s">
        <v>717</v>
      </c>
      <c r="B146" s="15"/>
      <c r="C146" s="15"/>
      <c r="D146" s="15"/>
      <c r="E146" s="15"/>
      <c r="F146" s="16" t="s">
        <v>720</v>
      </c>
      <c r="G146" s="16"/>
      <c r="H146" s="16"/>
      <c r="I146" s="16"/>
      <c r="J146" s="16"/>
      <c r="K146" s="13" t="s">
        <v>721</v>
      </c>
      <c r="L146" s="13"/>
      <c r="M146" s="13"/>
      <c r="N146" s="13"/>
      <c r="O146" s="13"/>
      <c r="P146" s="12" t="s">
        <v>722</v>
      </c>
      <c r="Q146" s="12"/>
      <c r="R146" s="12"/>
      <c r="S146" s="12"/>
      <c r="T146" s="12"/>
      <c r="U146" s="1"/>
      <c r="V146" s="1" t="s">
        <v>1533</v>
      </c>
      <c r="W146" s="1" t="s">
        <v>1534</v>
      </c>
      <c r="X146" s="1" t="s">
        <v>1535</v>
      </c>
      <c r="Y146" s="1" t="s">
        <v>1549</v>
      </c>
    </row>
    <row r="147" spans="1:25" x14ac:dyDescent="0.15">
      <c r="A147" s="1"/>
      <c r="B147" s="1" t="s">
        <v>716</v>
      </c>
      <c r="C147" s="1" t="s">
        <v>718</v>
      </c>
      <c r="D147" s="1" t="s">
        <v>719</v>
      </c>
      <c r="E147" s="1"/>
      <c r="F147" s="1"/>
      <c r="G147" s="1" t="s">
        <v>716</v>
      </c>
      <c r="H147" s="1" t="s">
        <v>718</v>
      </c>
      <c r="I147" s="1" t="s">
        <v>719</v>
      </c>
      <c r="J147" s="1"/>
      <c r="K147" s="1"/>
      <c r="L147" s="1" t="s">
        <v>716</v>
      </c>
      <c r="M147" s="1" t="s">
        <v>718</v>
      </c>
      <c r="N147" s="1" t="s">
        <v>719</v>
      </c>
      <c r="O147" s="1"/>
      <c r="P147" s="1"/>
      <c r="Q147" s="1" t="s">
        <v>716</v>
      </c>
      <c r="R147" s="1" t="s">
        <v>718</v>
      </c>
      <c r="S147" s="1" t="s">
        <v>719</v>
      </c>
      <c r="T147" s="1"/>
      <c r="U147" s="1"/>
      <c r="V147" s="1"/>
      <c r="W147" s="1"/>
      <c r="X147" s="1"/>
      <c r="Y147" s="1"/>
    </row>
    <row r="148" spans="1:25" x14ac:dyDescent="0.15">
      <c r="A148" s="1">
        <v>1</v>
      </c>
      <c r="B148" s="1" t="s">
        <v>23</v>
      </c>
      <c r="C148" s="1">
        <v>9</v>
      </c>
      <c r="D148" s="1"/>
      <c r="E148" s="1"/>
      <c r="F148" s="1">
        <v>1</v>
      </c>
      <c r="G148" s="1" t="s">
        <v>132</v>
      </c>
      <c r="H148" s="1">
        <v>8</v>
      </c>
      <c r="I148" s="1">
        <v>1</v>
      </c>
      <c r="J148" s="1"/>
      <c r="K148" s="1">
        <v>1</v>
      </c>
      <c r="L148" s="1" t="s">
        <v>132</v>
      </c>
      <c r="M148" s="1">
        <v>8</v>
      </c>
      <c r="N148" s="1">
        <v>1</v>
      </c>
      <c r="O148" s="1"/>
      <c r="P148" s="1">
        <v>1</v>
      </c>
      <c r="Q148" s="1" t="s">
        <v>132</v>
      </c>
      <c r="R148" s="1">
        <v>8</v>
      </c>
      <c r="S148" s="1">
        <v>1</v>
      </c>
      <c r="T148" s="1"/>
      <c r="U148" s="1"/>
      <c r="V148" s="1" t="str">
        <f>"MEMO("&amp;DEC2HEX(338500+(A148-1)*4+64*12)&amp;",4,"&amp;DEC2HEX(D148,2)&amp;DEC2HEX(C148,2)&amp;VLOOKUP(B148,X!$A$1:$B$808,2,0)&amp;")"</f>
        <v>MEMO(52D44,4,00090DBE)</v>
      </c>
      <c r="W148" s="1" t="str">
        <f>"MEMO("&amp;DEC2HEX(338532+(F148-1)*4+64*12)&amp;",4,"&amp;DEC2HEX(I148,2)&amp;DEC2HEX(H148,2)&amp;VLOOKUP(G148,X!$A$1:$B$808,2,0)&amp;")"</f>
        <v>MEMO(52D64,4,01080524)</v>
      </c>
      <c r="X148" s="1" t="str">
        <f>"MEMO("&amp;DEC2HEX(339396+(K148-1)*4+72*12)&amp;",4,"&amp;DEC2HEX(N148,2)&amp;DEC2HEX(M148,2)&amp;VLOOKUP(L148,X!$A$1:$B$808,2,0)&amp;")"</f>
        <v>MEMO(53124,4,01080524)</v>
      </c>
      <c r="Y148" s="1" t="str">
        <f>"MEMO("&amp;DEC2HEX(339432+(P148-1)*4+72*12)&amp;",4,"&amp;DEC2HEX(S148,2)&amp;DEC2HEX(R148,2)&amp;VLOOKUP(Q148,X!$A$1:$B$808,2,0)&amp;")"</f>
        <v>MEMO(53148,4,01080524)</v>
      </c>
    </row>
    <row r="149" spans="1:25" x14ac:dyDescent="0.15">
      <c r="A149" s="1">
        <v>2</v>
      </c>
      <c r="B149" s="1" t="s">
        <v>132</v>
      </c>
      <c r="C149" s="1">
        <v>8</v>
      </c>
      <c r="D149" s="1"/>
      <c r="E149" s="1"/>
      <c r="F149" s="1">
        <v>2</v>
      </c>
      <c r="G149" s="1" t="s">
        <v>87</v>
      </c>
      <c r="H149" s="1">
        <v>6</v>
      </c>
      <c r="I149" s="1"/>
      <c r="J149" s="1"/>
      <c r="K149" s="1">
        <v>2</v>
      </c>
      <c r="L149" s="1" t="s">
        <v>194</v>
      </c>
      <c r="M149" s="1">
        <v>4</v>
      </c>
      <c r="N149" s="1"/>
      <c r="O149" s="1"/>
      <c r="P149" s="1">
        <v>2</v>
      </c>
      <c r="Q149" s="1" t="s">
        <v>84</v>
      </c>
      <c r="R149" s="1">
        <v>4</v>
      </c>
      <c r="S149" s="1"/>
      <c r="T149" s="1"/>
      <c r="U149" s="1"/>
      <c r="V149" s="1" t="str">
        <f>"MEMO("&amp;DEC2HEX(338500+(A149-1)*4+64*12)&amp;",4,"&amp;DEC2HEX(D149,2)&amp;DEC2HEX(C149,2)&amp;VLOOKUP(B149,X!$A$1:$B$808,2,0)&amp;")"</f>
        <v>MEMO(52D48,4,00080524)</v>
      </c>
      <c r="W149" s="1" t="str">
        <f>"MEMO("&amp;DEC2HEX(338532+(F149-1)*4+64*12)&amp;",4,"&amp;DEC2HEX(I149,2)&amp;DEC2HEX(H149,2)&amp;VLOOKUP(G149,X!$A$1:$B$808,2,0)&amp;")"</f>
        <v>MEMO(52D68,4,00060487)</v>
      </c>
      <c r="X149" s="1" t="str">
        <f>"MEMO("&amp;DEC2HEX(339396+(K149-1)*4+72*12)&amp;",4,"&amp;DEC2HEX(N149,2)&amp;DEC2HEX(M149,2)&amp;VLOOKUP(L149,X!$A$1:$B$808,2,0)&amp;")"</f>
        <v>MEMO(53128,4,00040315)</v>
      </c>
      <c r="Y149" s="1" t="str">
        <f>"MEMO("&amp;DEC2HEX(339432+(P149-1)*4+72*12)&amp;",4,"&amp;DEC2HEX(S149,2)&amp;DEC2HEX(R149,2)&amp;VLOOKUP(Q149,X!$A$1:$B$808,2,0)&amp;")"</f>
        <v>MEMO(5314C,4,00040216)</v>
      </c>
    </row>
    <row r="150" spans="1:25" x14ac:dyDescent="0.15">
      <c r="A150" s="1">
        <v>3</v>
      </c>
      <c r="B150" s="1" t="s">
        <v>191</v>
      </c>
      <c r="C150" s="1">
        <v>6</v>
      </c>
      <c r="D150" s="1"/>
      <c r="E150" s="1"/>
      <c r="F150" s="1">
        <v>3</v>
      </c>
      <c r="G150" s="1" t="s">
        <v>198</v>
      </c>
      <c r="H150" s="1">
        <v>9</v>
      </c>
      <c r="I150" s="1"/>
      <c r="J150" s="1"/>
      <c r="K150" s="1">
        <v>3</v>
      </c>
      <c r="L150" s="1" t="s">
        <v>191</v>
      </c>
      <c r="M150" s="1">
        <v>6</v>
      </c>
      <c r="N150" s="1"/>
      <c r="O150" s="1"/>
      <c r="P150" s="1">
        <v>3</v>
      </c>
      <c r="Q150" s="1" t="s">
        <v>198</v>
      </c>
      <c r="R150" s="1">
        <v>9</v>
      </c>
      <c r="S150" s="1"/>
      <c r="T150" s="1"/>
      <c r="U150" s="1"/>
      <c r="V150" s="1" t="str">
        <f>"MEMO("&amp;DEC2HEX(338500+(A150-1)*4+64*12)&amp;",4,"&amp;DEC2HEX(D150,2)&amp;DEC2HEX(C150,2)&amp;VLOOKUP(B150,X!$A$1:$B$808,2,0)&amp;")"</f>
        <v>MEMO(52D4C,4,0006052B)</v>
      </c>
      <c r="W150" s="1" t="str">
        <f>"MEMO("&amp;DEC2HEX(338532+(F150-1)*4+64*12)&amp;",4,"&amp;DEC2HEX(I150,2)&amp;DEC2HEX(H150,2)&amp;VLOOKUP(G150,X!$A$1:$B$808,2,0)&amp;")"</f>
        <v>MEMO(52D6C,4,00090DFB)</v>
      </c>
      <c r="X150" s="1" t="str">
        <f>"MEMO("&amp;DEC2HEX(339396+(K150-1)*4+72*12)&amp;",4,"&amp;DEC2HEX(N150,2)&amp;DEC2HEX(M150,2)&amp;VLOOKUP(L150,X!$A$1:$B$808,2,0)&amp;")"</f>
        <v>MEMO(5312C,4,0006052B)</v>
      </c>
      <c r="Y150" s="1" t="str">
        <f>"MEMO("&amp;DEC2HEX(339432+(P150-1)*4+72*12)&amp;",4,"&amp;DEC2HEX(S150,2)&amp;DEC2HEX(R150,2)&amp;VLOOKUP(Q150,X!$A$1:$B$808,2,0)&amp;")"</f>
        <v>MEMO(53150,4,00090DFB)</v>
      </c>
    </row>
    <row r="151" spans="1:25" x14ac:dyDescent="0.15">
      <c r="A151" s="1">
        <v>4</v>
      </c>
      <c r="B151" s="1" t="s">
        <v>83</v>
      </c>
      <c r="C151" s="1">
        <v>3</v>
      </c>
      <c r="D151" s="1"/>
      <c r="E151" s="1"/>
      <c r="F151" s="1">
        <v>4</v>
      </c>
      <c r="G151" s="1" t="s">
        <v>123</v>
      </c>
      <c r="H151" s="1">
        <v>3</v>
      </c>
      <c r="I151" s="1"/>
      <c r="J151" s="1"/>
      <c r="K151" s="1">
        <v>4</v>
      </c>
      <c r="L151" s="1" t="s">
        <v>83</v>
      </c>
      <c r="M151" s="1">
        <v>3</v>
      </c>
      <c r="N151" s="1"/>
      <c r="O151" s="1"/>
      <c r="P151" s="1">
        <v>4</v>
      </c>
      <c r="Q151" s="1" t="s">
        <v>123</v>
      </c>
      <c r="R151" s="1">
        <v>3</v>
      </c>
      <c r="S151" s="1"/>
      <c r="T151" s="1"/>
      <c r="U151" s="1"/>
      <c r="V151" s="1" t="str">
        <f>"MEMO("&amp;DEC2HEX(338500+(A151-1)*4+64*12)&amp;",4,"&amp;DEC2HEX(D151,2)&amp;DEC2HEX(C151,2)&amp;VLOOKUP(B151,X!$A$1:$B$808,2,0)&amp;")"</f>
        <v>MEMO(52D50,4,00030358)</v>
      </c>
      <c r="W151" s="1" t="str">
        <f>"MEMO("&amp;DEC2HEX(338532+(F151-1)*4+64*12)&amp;",4,"&amp;DEC2HEX(I151,2)&amp;DEC2HEX(H151,2)&amp;VLOOKUP(G151,X!$A$1:$B$808,2,0)&amp;")"</f>
        <v>MEMO(52D70,4,000302FE)</v>
      </c>
      <c r="X151" s="1" t="str">
        <f>"MEMO("&amp;DEC2HEX(339396+(K151-1)*4+72*12)&amp;",4,"&amp;DEC2HEX(N151,2)&amp;DEC2HEX(M151,2)&amp;VLOOKUP(L151,X!$A$1:$B$808,2,0)&amp;")"</f>
        <v>MEMO(53130,4,00030358)</v>
      </c>
      <c r="Y151" s="1" t="str">
        <f>"MEMO("&amp;DEC2HEX(339432+(P151-1)*4+72*12)&amp;",4,"&amp;DEC2HEX(S151,2)&amp;DEC2HEX(R151,2)&amp;VLOOKUP(Q151,X!$A$1:$B$808,2,0)&amp;")"</f>
        <v>MEMO(53154,4,000302FE)</v>
      </c>
    </row>
    <row r="152" spans="1:25" x14ac:dyDescent="0.15">
      <c r="A152" s="1">
        <v>5</v>
      </c>
      <c r="B152" s="1" t="s">
        <v>123</v>
      </c>
      <c r="C152" s="1">
        <v>7</v>
      </c>
      <c r="D152" s="1"/>
      <c r="E152" s="1"/>
      <c r="F152" s="1">
        <v>5</v>
      </c>
      <c r="G152" s="1" t="s">
        <v>131</v>
      </c>
      <c r="H152" s="1">
        <v>7</v>
      </c>
      <c r="I152" s="1"/>
      <c r="J152" s="1"/>
      <c r="K152" s="1">
        <v>5</v>
      </c>
      <c r="L152" s="1" t="s">
        <v>23</v>
      </c>
      <c r="M152" s="1">
        <v>9</v>
      </c>
      <c r="N152" s="1"/>
      <c r="O152" s="1"/>
      <c r="P152" s="1">
        <v>5</v>
      </c>
      <c r="Q152" s="1" t="s">
        <v>12</v>
      </c>
      <c r="R152" s="1">
        <v>2</v>
      </c>
      <c r="S152" s="1"/>
      <c r="T152" s="1"/>
      <c r="U152" s="1"/>
      <c r="V152" s="1" t="str">
        <f>"MEMO("&amp;DEC2HEX(338500+(A152-1)*4+64*12)&amp;",4,"&amp;DEC2HEX(D152,2)&amp;DEC2HEX(C152,2)&amp;VLOOKUP(B152,X!$A$1:$B$808,2,0)&amp;")"</f>
        <v>MEMO(52D54,4,000702FE)</v>
      </c>
      <c r="W152" s="1" t="str">
        <f>"MEMO("&amp;DEC2HEX(338532+(F152-1)*4+64*12)&amp;",4,"&amp;DEC2HEX(I152,2)&amp;DEC2HEX(H152,2)&amp;VLOOKUP(G152,X!$A$1:$B$808,2,0)&amp;")"</f>
        <v>MEMO(52D74,4,00070E7A)</v>
      </c>
      <c r="X152" s="1" t="str">
        <f>"MEMO("&amp;DEC2HEX(339396+(K152-1)*4+72*12)&amp;",4,"&amp;DEC2HEX(N152,2)&amp;DEC2HEX(M152,2)&amp;VLOOKUP(L152,X!$A$1:$B$808,2,0)&amp;")"</f>
        <v>MEMO(53134,4,00090DBE)</v>
      </c>
      <c r="Y152" s="1" t="str">
        <f>"MEMO("&amp;DEC2HEX(339432+(P152-1)*4+72*12)&amp;",4,"&amp;DEC2HEX(S152,2)&amp;DEC2HEX(R152,2)&amp;VLOOKUP(Q152,X!$A$1:$B$808,2,0)&amp;")"</f>
        <v>MEMO(53158,4,0002029A)</v>
      </c>
    </row>
    <row r="153" spans="1:25" x14ac:dyDescent="0.15">
      <c r="A153" s="1">
        <v>6</v>
      </c>
      <c r="B153" s="1" t="s">
        <v>190</v>
      </c>
      <c r="C153" s="1">
        <v>5</v>
      </c>
      <c r="D153" s="1"/>
      <c r="E153" s="1"/>
      <c r="F153" s="1">
        <v>6</v>
      </c>
      <c r="G153" s="1" t="s">
        <v>12</v>
      </c>
      <c r="H153" s="1">
        <v>2</v>
      </c>
      <c r="I153" s="1"/>
      <c r="J153" s="1"/>
      <c r="K153" s="1">
        <v>6</v>
      </c>
      <c r="L153" s="1" t="s">
        <v>190</v>
      </c>
      <c r="M153" s="1">
        <v>5</v>
      </c>
      <c r="N153" s="1"/>
      <c r="O153" s="1"/>
      <c r="P153" s="1">
        <v>6</v>
      </c>
      <c r="Q153" s="1" t="s">
        <v>156</v>
      </c>
      <c r="R153" s="1">
        <v>10</v>
      </c>
      <c r="S153" s="1"/>
      <c r="T153" s="1"/>
      <c r="U153" s="1"/>
      <c r="V153" s="1" t="str">
        <f>"MEMO("&amp;DEC2HEX(338500+(A153-1)*4+64*12)&amp;",4,"&amp;DEC2HEX(D153,2)&amp;DEC2HEX(C153,2)&amp;VLOOKUP(B153,X!$A$1:$B$808,2,0)&amp;")"</f>
        <v>MEMO(52D58,4,000501F8)</v>
      </c>
      <c r="W153" s="1" t="str">
        <f>"MEMO("&amp;DEC2HEX(338532+(F153-1)*4+64*12)&amp;",4,"&amp;DEC2HEX(I153,2)&amp;DEC2HEX(H153,2)&amp;VLOOKUP(G153,X!$A$1:$B$808,2,0)&amp;")"</f>
        <v>MEMO(52D78,4,0002029A)</v>
      </c>
      <c r="X153" s="1" t="str">
        <f>"MEMO("&amp;DEC2HEX(339396+(K153-1)*4+72*12)&amp;",4,"&amp;DEC2HEX(N153,2)&amp;DEC2HEX(M153,2)&amp;VLOOKUP(L153,X!$A$1:$B$808,2,0)&amp;")"</f>
        <v>MEMO(53138,4,000501F8)</v>
      </c>
      <c r="Y153" s="1" t="str">
        <f>"MEMO("&amp;DEC2HEX(339432+(P153-1)*4+72*12)&amp;",4,"&amp;DEC2HEX(S153,2)&amp;DEC2HEX(R153,2)&amp;VLOOKUP(Q153,X!$A$1:$B$808,2,0)&amp;")"</f>
        <v>MEMO(5315C,4,000A0482)</v>
      </c>
    </row>
    <row r="154" spans="1:25" x14ac:dyDescent="0.15">
      <c r="A154" s="1">
        <v>7</v>
      </c>
      <c r="B154" s="1" t="s">
        <v>12</v>
      </c>
      <c r="C154" s="1">
        <v>2</v>
      </c>
      <c r="D154" s="1"/>
      <c r="E154" s="1"/>
      <c r="F154" s="1">
        <v>7</v>
      </c>
      <c r="G154" s="1" t="s">
        <v>120</v>
      </c>
      <c r="H154" s="1">
        <v>5</v>
      </c>
      <c r="I154" s="1"/>
      <c r="J154" s="1"/>
      <c r="K154" s="1">
        <v>7</v>
      </c>
      <c r="L154" s="1" t="s">
        <v>159</v>
      </c>
      <c r="M154" s="1">
        <v>10</v>
      </c>
      <c r="N154" s="1"/>
      <c r="O154" s="1"/>
      <c r="P154" s="1">
        <v>7</v>
      </c>
      <c r="Q154" s="1" t="s">
        <v>131</v>
      </c>
      <c r="R154" s="1">
        <v>7</v>
      </c>
      <c r="S154" s="1"/>
      <c r="T154" s="1"/>
      <c r="U154" s="1"/>
      <c r="V154" s="1" t="str">
        <f>"MEMO("&amp;DEC2HEX(338500+(A154-1)*4+64*12)&amp;",4,"&amp;DEC2HEX(D154,2)&amp;DEC2HEX(C154,2)&amp;VLOOKUP(B154,X!$A$1:$B$808,2,0)&amp;")"</f>
        <v>MEMO(52D5C,4,0002029A)</v>
      </c>
      <c r="W154" s="1" t="str">
        <f>"MEMO("&amp;DEC2HEX(338532+(F154-1)*4+64*12)&amp;",4,"&amp;DEC2HEX(I154,2)&amp;DEC2HEX(H154,2)&amp;VLOOKUP(G154,X!$A$1:$B$808,2,0)&amp;")"</f>
        <v>MEMO(52D7C,4,0005014F)</v>
      </c>
      <c r="X154" s="1" t="str">
        <f>"MEMO("&amp;DEC2HEX(339396+(K154-1)*4+72*12)&amp;",4,"&amp;DEC2HEX(N154,2)&amp;DEC2HEX(M154,2)&amp;VLOOKUP(L154,X!$A$1:$B$808,2,0)&amp;")"</f>
        <v>MEMO(5313C,4,000A0E0E)</v>
      </c>
      <c r="Y154" s="1" t="str">
        <f>"MEMO("&amp;DEC2HEX(339432+(P154-1)*4+72*12)&amp;",4,"&amp;DEC2HEX(S154,2)&amp;DEC2HEX(R154,2)&amp;VLOOKUP(Q154,X!$A$1:$B$808,2,0)&amp;")"</f>
        <v>MEMO(53160,4,00070E7A)</v>
      </c>
    </row>
    <row r="155" spans="1:25" x14ac:dyDescent="0.15">
      <c r="A155" s="1">
        <v>8</v>
      </c>
      <c r="B155" s="1" t="s">
        <v>194</v>
      </c>
      <c r="C155" s="1">
        <v>4</v>
      </c>
      <c r="D155" s="1"/>
      <c r="E155" s="1"/>
      <c r="F155" s="1">
        <v>8</v>
      </c>
      <c r="G155" s="1" t="s">
        <v>84</v>
      </c>
      <c r="H155" s="1">
        <v>4</v>
      </c>
      <c r="I155" s="1"/>
      <c r="J155" s="1"/>
      <c r="K155" s="1">
        <v>8</v>
      </c>
      <c r="L155" s="1" t="s">
        <v>131</v>
      </c>
      <c r="M155" s="1">
        <v>7</v>
      </c>
      <c r="N155" s="1"/>
      <c r="O155" s="1"/>
      <c r="P155" s="1">
        <v>8</v>
      </c>
      <c r="Q155" s="1" t="s">
        <v>87</v>
      </c>
      <c r="R155" s="1">
        <v>6</v>
      </c>
      <c r="S155" s="1"/>
      <c r="T155" s="1"/>
      <c r="U155" s="1"/>
      <c r="V155" s="1" t="str">
        <f>"MEMO("&amp;DEC2HEX(338500+(A155-1)*4+64*12)&amp;",4,"&amp;DEC2HEX(D155,2)&amp;DEC2HEX(C155,2)&amp;VLOOKUP(B155,X!$A$1:$B$808,2,0)&amp;")"</f>
        <v>MEMO(52D60,4,00040315)</v>
      </c>
      <c r="W155" s="1" t="str">
        <f>"MEMO("&amp;DEC2HEX(338532+(F155-1)*4+64*12)&amp;",4,"&amp;DEC2HEX(I155,2)&amp;DEC2HEX(H155,2)&amp;VLOOKUP(G155,X!$A$1:$B$808,2,0)&amp;")"</f>
        <v>MEMO(52D80,4,00040216)</v>
      </c>
      <c r="X155" s="1" t="str">
        <f>"MEMO("&amp;DEC2HEX(339396+(K155-1)*4+72*12)&amp;",4,"&amp;DEC2HEX(N155,2)&amp;DEC2HEX(M155,2)&amp;VLOOKUP(L155,X!$A$1:$B$808,2,0)&amp;")"</f>
        <v>MEMO(53140,4,00070E7A)</v>
      </c>
      <c r="Y155" s="1" t="str">
        <f>"MEMO("&amp;DEC2HEX(339432+(P155-1)*4+72*12)&amp;",4,"&amp;DEC2HEX(S155,2)&amp;DEC2HEX(R155,2)&amp;VLOOKUP(Q155,X!$A$1:$B$808,2,0)&amp;")"</f>
        <v>MEMO(53164,4,00060487)</v>
      </c>
    </row>
    <row r="156" spans="1:25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1">
        <v>9</v>
      </c>
      <c r="L156" s="1" t="s">
        <v>49</v>
      </c>
      <c r="M156" s="1">
        <v>2</v>
      </c>
      <c r="N156" s="1"/>
      <c r="O156" s="1"/>
      <c r="P156" s="1">
        <v>9</v>
      </c>
      <c r="Q156" s="1" t="s">
        <v>120</v>
      </c>
      <c r="R156" s="1">
        <v>5</v>
      </c>
      <c r="S156" s="1"/>
      <c r="T156" s="1"/>
      <c r="U156" s="1"/>
      <c r="V156" s="1"/>
      <c r="W156" s="1"/>
      <c r="X156" s="1" t="str">
        <f>"MEMO("&amp;DEC2HEX(339396+(K156-1)*4+72*12)&amp;",4,"&amp;DEC2HEX(N156,2)&amp;DEC2HEX(M156,2)&amp;VLOOKUP(L156,X!$A$1:$B$808,2,0)&amp;")"</f>
        <v>MEMO(53144,4,0002005F)</v>
      </c>
      <c r="Y156" s="1" t="str">
        <f>"MEMO("&amp;DEC2HEX(339432+(P156-1)*4+72*12)&amp;",4,"&amp;DEC2HEX(S156,2)&amp;DEC2HEX(R156,2)&amp;VLOOKUP(Q156,X!$A$1:$B$808,2,0)&amp;")"</f>
        <v>MEMO(53168,4,0005014F)</v>
      </c>
    </row>
    <row r="157" spans="1:25" x14ac:dyDescent="0.15">
      <c r="A157" s="14" t="s">
        <v>1548</v>
      </c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6"/>
      <c r="V157" s="6"/>
      <c r="W157" s="6"/>
      <c r="X157" s="6"/>
      <c r="Y157" s="6"/>
    </row>
    <row r="158" spans="1:25" x14ac:dyDescent="0.15">
      <c r="A158" s="15" t="s">
        <v>717</v>
      </c>
      <c r="B158" s="15"/>
      <c r="C158" s="15"/>
      <c r="D158" s="15"/>
      <c r="E158" s="15"/>
      <c r="F158" s="16" t="s">
        <v>720</v>
      </c>
      <c r="G158" s="16"/>
      <c r="H158" s="16"/>
      <c r="I158" s="16"/>
      <c r="J158" s="16"/>
      <c r="K158" s="13" t="s">
        <v>721</v>
      </c>
      <c r="L158" s="13"/>
      <c r="M158" s="13"/>
      <c r="N158" s="13"/>
      <c r="O158" s="13"/>
      <c r="P158" s="12" t="s">
        <v>722</v>
      </c>
      <c r="Q158" s="12"/>
      <c r="R158" s="12"/>
      <c r="S158" s="12"/>
      <c r="T158" s="12"/>
      <c r="U158" s="1"/>
      <c r="V158" s="1" t="s">
        <v>1533</v>
      </c>
      <c r="W158" s="1" t="s">
        <v>1534</v>
      </c>
      <c r="X158" s="1" t="s">
        <v>1535</v>
      </c>
      <c r="Y158" s="1" t="s">
        <v>1549</v>
      </c>
    </row>
    <row r="159" spans="1:25" x14ac:dyDescent="0.15">
      <c r="A159" s="1"/>
      <c r="B159" s="1" t="s">
        <v>716</v>
      </c>
      <c r="C159" s="1" t="s">
        <v>718</v>
      </c>
      <c r="D159" s="1" t="s">
        <v>719</v>
      </c>
      <c r="E159" s="1"/>
      <c r="F159" s="1"/>
      <c r="G159" s="1" t="s">
        <v>716</v>
      </c>
      <c r="H159" s="1" t="s">
        <v>718</v>
      </c>
      <c r="I159" s="1" t="s">
        <v>719</v>
      </c>
      <c r="J159" s="1"/>
      <c r="K159" s="1"/>
      <c r="L159" s="1" t="s">
        <v>716</v>
      </c>
      <c r="M159" s="1" t="s">
        <v>718</v>
      </c>
      <c r="N159" s="1" t="s">
        <v>719</v>
      </c>
      <c r="O159" s="1"/>
      <c r="P159" s="1"/>
      <c r="Q159" s="1" t="s">
        <v>716</v>
      </c>
      <c r="R159" s="1" t="s">
        <v>718</v>
      </c>
      <c r="S159" s="1" t="s">
        <v>719</v>
      </c>
      <c r="T159" s="1"/>
      <c r="U159" s="1"/>
      <c r="V159" s="1"/>
      <c r="W159" s="1"/>
      <c r="X159" s="1"/>
      <c r="Y159" s="1"/>
    </row>
    <row r="160" spans="1:25" x14ac:dyDescent="0.15">
      <c r="A160" s="1">
        <v>1</v>
      </c>
      <c r="B160" s="1" t="s">
        <v>301</v>
      </c>
      <c r="C160" s="1">
        <v>8</v>
      </c>
      <c r="D160" s="1"/>
      <c r="E160" s="1"/>
      <c r="F160" s="1">
        <v>1</v>
      </c>
      <c r="G160" s="1" t="s">
        <v>334</v>
      </c>
      <c r="H160" s="1">
        <v>9</v>
      </c>
      <c r="I160" s="1"/>
      <c r="J160" s="1"/>
      <c r="K160" s="1">
        <v>1</v>
      </c>
      <c r="L160" s="1" t="s">
        <v>301</v>
      </c>
      <c r="M160" s="1">
        <v>7</v>
      </c>
      <c r="N160" s="1"/>
      <c r="O160" s="1"/>
      <c r="P160" s="1">
        <v>1</v>
      </c>
      <c r="Q160" s="1" t="s">
        <v>334</v>
      </c>
      <c r="R160" s="1">
        <v>9</v>
      </c>
      <c r="S160" s="1"/>
      <c r="T160" s="1"/>
      <c r="U160" s="1"/>
      <c r="V160" s="1" t="str">
        <f>"MEMO("&amp;DEC2HEX(338500+(A160-1)*4+64*13)&amp;",4,"&amp;DEC2HEX(D160,2)&amp;DEC2HEX(C160,2)&amp;VLOOKUP(B160,X!$A$1:$B$808,2,0)&amp;")"</f>
        <v>MEMO(52D84,4,0008040F)</v>
      </c>
      <c r="W160" s="1" t="str">
        <f>"MEMO("&amp;DEC2HEX(338532+(F160-1)*4+64*13)&amp;",4,"&amp;DEC2HEX(I160,2)&amp;DEC2HEX(H160,2)&amp;VLOOKUP(G160,X!$A$1:$B$808,2,0)&amp;")"</f>
        <v>MEMO(52DA4,4,000904AD)</v>
      </c>
      <c r="X160" s="1" t="str">
        <f>"MEMO("&amp;DEC2HEX(339396+(K160-1)*4+72*13)&amp;",4,"&amp;DEC2HEX(N160,2)&amp;DEC2HEX(M160,2)&amp;VLOOKUP(L160,X!$A$1:$B$808,2,0)&amp;")"</f>
        <v>MEMO(5316C,4,0007040F)</v>
      </c>
      <c r="Y160" s="1" t="str">
        <f>"MEMO("&amp;DEC2HEX(339432+(P160-1)*4+72*13)&amp;",4,"&amp;DEC2HEX(S160,2)&amp;DEC2HEX(R160,2)&amp;VLOOKUP(Q160,X!$A$1:$B$808,2,0)&amp;")"</f>
        <v>MEMO(53190,4,000904AD)</v>
      </c>
    </row>
    <row r="161" spans="1:25" x14ac:dyDescent="0.15">
      <c r="A161" s="1">
        <v>2</v>
      </c>
      <c r="B161" s="1" t="s">
        <v>393</v>
      </c>
      <c r="C161" s="1">
        <v>4</v>
      </c>
      <c r="D161" s="1"/>
      <c r="E161" s="1"/>
      <c r="F161" s="1">
        <v>2</v>
      </c>
      <c r="G161" s="1" t="s">
        <v>225</v>
      </c>
      <c r="H161" s="1">
        <v>6</v>
      </c>
      <c r="I161" s="1"/>
      <c r="J161" s="1"/>
      <c r="K161" s="1">
        <v>2</v>
      </c>
      <c r="L161" s="1" t="s">
        <v>393</v>
      </c>
      <c r="M161" s="1">
        <v>4</v>
      </c>
      <c r="N161" s="1"/>
      <c r="O161" s="1"/>
      <c r="P161" s="1">
        <v>2</v>
      </c>
      <c r="Q161" s="1" t="s">
        <v>267</v>
      </c>
      <c r="R161" s="1">
        <v>8</v>
      </c>
      <c r="S161" s="1"/>
      <c r="T161" s="1"/>
      <c r="U161" s="1"/>
      <c r="V161" s="1" t="str">
        <f>"MEMO("&amp;DEC2HEX(338500+(A161-1)*4+64*13)&amp;",4,"&amp;DEC2HEX(D161,2)&amp;DEC2HEX(C161,2)&amp;VLOOKUP(B161,X!$A$1:$B$808,2,0)&amp;")"</f>
        <v>MEMO(52D88,4,00040661)</v>
      </c>
      <c r="W161" s="1" t="str">
        <f>"MEMO("&amp;DEC2HEX(338532+(F161-1)*4+64*13)&amp;",4,"&amp;DEC2HEX(I161,2)&amp;DEC2HEX(H161,2)&amp;VLOOKUP(G161,X!$A$1:$B$808,2,0)&amp;")"</f>
        <v>MEMO(52DA8,4,0006011B)</v>
      </c>
      <c r="X161" s="1" t="str">
        <f>"MEMO("&amp;DEC2HEX(339396+(K161-1)*4+72*13)&amp;",4,"&amp;DEC2HEX(N161,2)&amp;DEC2HEX(M161,2)&amp;VLOOKUP(L161,X!$A$1:$B$808,2,0)&amp;")"</f>
        <v>MEMO(53170,4,00040661)</v>
      </c>
      <c r="Y161" s="1" t="str">
        <f>"MEMO("&amp;DEC2HEX(339432+(P161-1)*4+72*13)&amp;",4,"&amp;DEC2HEX(S161,2)&amp;DEC2HEX(R161,2)&amp;VLOOKUP(Q161,X!$A$1:$B$808,2,0)&amp;")"</f>
        <v>MEMO(53194,4,00080537)</v>
      </c>
    </row>
    <row r="162" spans="1:25" x14ac:dyDescent="0.15">
      <c r="A162" s="1">
        <v>3</v>
      </c>
      <c r="B162" s="1" t="s">
        <v>399</v>
      </c>
      <c r="C162" s="1">
        <v>3</v>
      </c>
      <c r="D162" s="1">
        <v>1</v>
      </c>
      <c r="E162" s="1"/>
      <c r="F162" s="1">
        <v>3</v>
      </c>
      <c r="G162" s="1" t="s">
        <v>399</v>
      </c>
      <c r="H162" s="1">
        <v>3</v>
      </c>
      <c r="I162" s="1">
        <v>1</v>
      </c>
      <c r="J162" s="1"/>
      <c r="K162" s="1">
        <v>3</v>
      </c>
      <c r="L162" s="1" t="s">
        <v>399</v>
      </c>
      <c r="M162" s="1">
        <v>10</v>
      </c>
      <c r="N162" s="1">
        <v>1</v>
      </c>
      <c r="O162" s="1"/>
      <c r="P162" s="1">
        <v>3</v>
      </c>
      <c r="Q162" s="1" t="s">
        <v>399</v>
      </c>
      <c r="R162" s="1">
        <v>3</v>
      </c>
      <c r="S162" s="1">
        <v>1</v>
      </c>
      <c r="T162" s="1"/>
      <c r="U162" s="1"/>
      <c r="V162" s="1" t="str">
        <f>"MEMO("&amp;DEC2HEX(338500+(A162-1)*4+64*13)&amp;",4,"&amp;DEC2HEX(D162,2)&amp;DEC2HEX(C162,2)&amp;VLOOKUP(B162,X!$A$1:$B$808,2,0)&amp;")"</f>
        <v>MEMO(52D8C,4,010302A1)</v>
      </c>
      <c r="W162" s="1" t="str">
        <f>"MEMO("&amp;DEC2HEX(338532+(F162-1)*4+64*13)&amp;",4,"&amp;DEC2HEX(I162,2)&amp;DEC2HEX(H162,2)&amp;VLOOKUP(G162,X!$A$1:$B$808,2,0)&amp;")"</f>
        <v>MEMO(52DAC,4,010302A1)</v>
      </c>
      <c r="X162" s="1" t="str">
        <f>"MEMO("&amp;DEC2HEX(339396+(K162-1)*4+72*13)&amp;",4,"&amp;DEC2HEX(N162,2)&amp;DEC2HEX(M162,2)&amp;VLOOKUP(L162,X!$A$1:$B$808,2,0)&amp;")"</f>
        <v>MEMO(53174,4,010A02A1)</v>
      </c>
      <c r="Y162" s="1" t="str">
        <f>"MEMO("&amp;DEC2HEX(339432+(P162-1)*4+72*13)&amp;",4,"&amp;DEC2HEX(S162,2)&amp;DEC2HEX(R162,2)&amp;VLOOKUP(Q162,X!$A$1:$B$808,2,0)&amp;")"</f>
        <v>MEMO(53198,4,010302A1)</v>
      </c>
    </row>
    <row r="163" spans="1:25" x14ac:dyDescent="0.15">
      <c r="A163" s="1">
        <v>4</v>
      </c>
      <c r="B163" s="1" t="s">
        <v>295</v>
      </c>
      <c r="C163" s="1">
        <v>5</v>
      </c>
      <c r="D163" s="1">
        <v>1</v>
      </c>
      <c r="E163" s="1"/>
      <c r="F163" s="1">
        <v>4</v>
      </c>
      <c r="G163" s="1" t="s">
        <v>396</v>
      </c>
      <c r="H163" s="1">
        <v>5</v>
      </c>
      <c r="I163" s="1"/>
      <c r="J163" s="1"/>
      <c r="K163" s="1">
        <v>4</v>
      </c>
      <c r="L163" s="1" t="s">
        <v>295</v>
      </c>
      <c r="M163" s="1">
        <v>5</v>
      </c>
      <c r="N163" s="1">
        <v>1</v>
      </c>
      <c r="O163" s="1"/>
      <c r="P163" s="1">
        <v>4</v>
      </c>
      <c r="Q163" s="1" t="s">
        <v>396</v>
      </c>
      <c r="R163" s="1">
        <v>5</v>
      </c>
      <c r="S163" s="1"/>
      <c r="T163" s="1"/>
      <c r="U163" s="1"/>
      <c r="V163" s="1" t="str">
        <f>"MEMO("&amp;DEC2HEX(338500+(A163-1)*4+64*13)&amp;",4,"&amp;DEC2HEX(D163,2)&amp;DEC2HEX(C163,2)&amp;VLOOKUP(B163,X!$A$1:$B$808,2,0)&amp;")"</f>
        <v>MEMO(52D90,4,0105040E)</v>
      </c>
      <c r="W163" s="1" t="str">
        <f>"MEMO("&amp;DEC2HEX(338532+(F163-1)*4+64*13)&amp;",4,"&amp;DEC2HEX(I163,2)&amp;DEC2HEX(H163,2)&amp;VLOOKUP(G163,X!$A$1:$B$808,2,0)&amp;")"</f>
        <v>MEMO(52DB0,4,0005065E)</v>
      </c>
      <c r="X163" s="1" t="str">
        <f>"MEMO("&amp;DEC2HEX(339396+(K163-1)*4+72*13)&amp;",4,"&amp;DEC2HEX(N163,2)&amp;DEC2HEX(M163,2)&amp;VLOOKUP(L163,X!$A$1:$B$808,2,0)&amp;")"</f>
        <v>MEMO(53178,4,0105040E)</v>
      </c>
      <c r="Y163" s="1" t="str">
        <f>"MEMO("&amp;DEC2HEX(339432+(P163-1)*4+72*13)&amp;",4,"&amp;DEC2HEX(S163,2)&amp;DEC2HEX(R163,2)&amp;VLOOKUP(Q163,X!$A$1:$B$808,2,0)&amp;")"</f>
        <v>MEMO(5319C,4,0005065E)</v>
      </c>
    </row>
    <row r="164" spans="1:25" x14ac:dyDescent="0.15">
      <c r="A164" s="1">
        <v>5</v>
      </c>
      <c r="B164" s="1" t="s">
        <v>333</v>
      </c>
      <c r="C164" s="1">
        <v>9</v>
      </c>
      <c r="D164" s="1"/>
      <c r="E164" s="1"/>
      <c r="F164" s="1">
        <v>5</v>
      </c>
      <c r="G164" s="1" t="s">
        <v>263</v>
      </c>
      <c r="H164" s="1">
        <v>7</v>
      </c>
      <c r="I164" s="1"/>
      <c r="J164" s="1"/>
      <c r="K164" s="1">
        <v>5</v>
      </c>
      <c r="L164" s="1" t="s">
        <v>296</v>
      </c>
      <c r="M164" s="1">
        <v>6</v>
      </c>
      <c r="N164" s="1"/>
      <c r="O164" s="1"/>
      <c r="P164" s="1">
        <v>5</v>
      </c>
      <c r="Q164" s="1" t="s">
        <v>333</v>
      </c>
      <c r="R164" s="1">
        <v>7</v>
      </c>
      <c r="S164" s="1"/>
      <c r="T164" s="1"/>
      <c r="U164" s="1"/>
      <c r="V164" s="1" t="str">
        <f>"MEMO("&amp;DEC2HEX(338500+(A164-1)*4+64*13)&amp;",4,"&amp;DEC2HEX(D164,2)&amp;DEC2HEX(C164,2)&amp;VLOOKUP(B164,X!$A$1:$B$808,2,0)&amp;")"</f>
        <v>MEMO(52D94,4,0009061A)</v>
      </c>
      <c r="W164" s="1" t="str">
        <f>"MEMO("&amp;DEC2HEX(338532+(F164-1)*4+64*13)&amp;",4,"&amp;DEC2HEX(I164,2)&amp;DEC2HEX(H164,2)&amp;VLOOKUP(G164,X!$A$1:$B$808,2,0)&amp;")"</f>
        <v>MEMO(52DB4,4,0007073F)</v>
      </c>
      <c r="X164" s="1" t="str">
        <f>"MEMO("&amp;DEC2HEX(339396+(K164-1)*4+72*13)&amp;",4,"&amp;DEC2HEX(N164,2)&amp;DEC2HEX(M164,2)&amp;VLOOKUP(L164,X!$A$1:$B$808,2,0)&amp;")"</f>
        <v>MEMO(5317C,4,0006040D)</v>
      </c>
      <c r="Y164" s="1" t="str">
        <f>"MEMO("&amp;DEC2HEX(339432+(P164-1)*4+72*13)&amp;",4,"&amp;DEC2HEX(S164,2)&amp;DEC2HEX(R164,2)&amp;VLOOKUP(Q164,X!$A$1:$B$808,2,0)&amp;")"</f>
        <v>MEMO(531A0,4,0007061A)</v>
      </c>
    </row>
    <row r="165" spans="1:25" x14ac:dyDescent="0.15">
      <c r="A165" s="1">
        <v>6</v>
      </c>
      <c r="B165" s="1" t="s">
        <v>296</v>
      </c>
      <c r="C165" s="1">
        <v>6</v>
      </c>
      <c r="D165" s="1"/>
      <c r="E165" s="1"/>
      <c r="F165" s="1">
        <v>6</v>
      </c>
      <c r="G165" s="1" t="s">
        <v>359</v>
      </c>
      <c r="H165" s="1">
        <v>4</v>
      </c>
      <c r="I165" s="1"/>
      <c r="J165" s="1"/>
      <c r="K165" s="1">
        <v>6</v>
      </c>
      <c r="L165" s="1" t="s">
        <v>263</v>
      </c>
      <c r="M165" s="1">
        <v>3</v>
      </c>
      <c r="N165" s="1"/>
      <c r="O165" s="1"/>
      <c r="P165" s="1">
        <v>6</v>
      </c>
      <c r="Q165" s="1" t="s">
        <v>293</v>
      </c>
      <c r="R165" s="1">
        <v>10</v>
      </c>
      <c r="S165" s="1"/>
      <c r="T165" s="1"/>
      <c r="U165" s="1"/>
      <c r="V165" s="1" t="str">
        <f>"MEMO("&amp;DEC2HEX(338500+(A165-1)*4+64*13)&amp;",4,"&amp;DEC2HEX(D165,2)&amp;DEC2HEX(C165,2)&amp;VLOOKUP(B165,X!$A$1:$B$808,2,0)&amp;")"</f>
        <v>MEMO(52D98,4,0006040D)</v>
      </c>
      <c r="W165" s="1" t="str">
        <f>"MEMO("&amp;DEC2HEX(338532+(F165-1)*4+64*13)&amp;",4,"&amp;DEC2HEX(I165,2)&amp;DEC2HEX(H165,2)&amp;VLOOKUP(G165,X!$A$1:$B$808,2,0)&amp;")"</f>
        <v>MEMO(52DB8,4,00040186)</v>
      </c>
      <c r="X165" s="1" t="str">
        <f>"MEMO("&amp;DEC2HEX(339396+(K165-1)*4+72*13)&amp;",4,"&amp;DEC2HEX(N165,2)&amp;DEC2HEX(M165,2)&amp;VLOOKUP(L165,X!$A$1:$B$808,2,0)&amp;")"</f>
        <v>MEMO(53180,4,0003073F)</v>
      </c>
      <c r="Y165" s="1" t="str">
        <f>"MEMO("&amp;DEC2HEX(339432+(P165-1)*4+72*13)&amp;",4,"&amp;DEC2HEX(S165,2)&amp;DEC2HEX(R165,2)&amp;VLOOKUP(Q165,X!$A$1:$B$808,2,0)&amp;")"</f>
        <v>MEMO(531A4,4,000A0506)</v>
      </c>
    </row>
    <row r="166" spans="1:25" x14ac:dyDescent="0.15">
      <c r="A166" s="1">
        <v>7</v>
      </c>
      <c r="B166" s="1" t="s">
        <v>263</v>
      </c>
      <c r="C166" s="1">
        <v>7</v>
      </c>
      <c r="D166" s="1"/>
      <c r="E166" s="1"/>
      <c r="F166" s="1">
        <v>7</v>
      </c>
      <c r="G166" s="1" t="s">
        <v>369</v>
      </c>
      <c r="H166" s="1">
        <v>8</v>
      </c>
      <c r="I166" s="1"/>
      <c r="J166" s="1"/>
      <c r="K166" s="1">
        <v>7</v>
      </c>
      <c r="L166" s="1" t="s">
        <v>267</v>
      </c>
      <c r="M166" s="1">
        <v>9</v>
      </c>
      <c r="N166" s="1"/>
      <c r="O166" s="1"/>
      <c r="P166" s="1">
        <v>7</v>
      </c>
      <c r="Q166" s="1" t="s">
        <v>359</v>
      </c>
      <c r="R166" s="1">
        <v>4</v>
      </c>
      <c r="S166" s="1"/>
      <c r="T166" s="1"/>
      <c r="U166" s="1"/>
      <c r="V166" s="1" t="str">
        <f>"MEMO("&amp;DEC2HEX(338500+(A166-1)*4+64*13)&amp;",4,"&amp;DEC2HEX(D166,2)&amp;DEC2HEX(C166,2)&amp;VLOOKUP(B166,X!$A$1:$B$808,2,0)&amp;")"</f>
        <v>MEMO(52D9C,4,0007073F)</v>
      </c>
      <c r="W166" s="1" t="str">
        <f>"MEMO("&amp;DEC2HEX(338532+(F166-1)*4+64*13)&amp;",4,"&amp;DEC2HEX(I166,2)&amp;DEC2HEX(H166,2)&amp;VLOOKUP(G166,X!$A$1:$B$808,2,0)&amp;")"</f>
        <v>MEMO(52DBC,4,00080E41)</v>
      </c>
      <c r="X166" s="1" t="str">
        <f>"MEMO("&amp;DEC2HEX(339396+(K166-1)*4+72*13)&amp;",4,"&amp;DEC2HEX(N166,2)&amp;DEC2HEX(M166,2)&amp;VLOOKUP(L166,X!$A$1:$B$808,2,0)&amp;")"</f>
        <v>MEMO(53184,4,00090537)</v>
      </c>
      <c r="Y166" s="1" t="str">
        <f>"MEMO("&amp;DEC2HEX(339432+(P166-1)*4+72*13)&amp;",4,"&amp;DEC2HEX(S166,2)&amp;DEC2HEX(R166,2)&amp;VLOOKUP(Q166,X!$A$1:$B$808,2,0)&amp;")"</f>
        <v>MEMO(531A8,4,00040186)</v>
      </c>
    </row>
    <row r="167" spans="1:25" x14ac:dyDescent="0.15">
      <c r="A167" s="1">
        <v>8</v>
      </c>
      <c r="B167" s="1" t="s">
        <v>389</v>
      </c>
      <c r="C167" s="1">
        <v>2</v>
      </c>
      <c r="D167" s="1"/>
      <c r="E167" s="1"/>
      <c r="F167" s="1">
        <v>8</v>
      </c>
      <c r="G167" s="1" t="s">
        <v>254</v>
      </c>
      <c r="H167" s="1">
        <v>2</v>
      </c>
      <c r="I167" s="1"/>
      <c r="J167" s="1"/>
      <c r="K167" s="1">
        <v>8</v>
      </c>
      <c r="L167" s="1" t="s">
        <v>369</v>
      </c>
      <c r="M167" s="1">
        <v>8</v>
      </c>
      <c r="N167" s="1"/>
      <c r="O167" s="1"/>
      <c r="P167" s="1">
        <v>8</v>
      </c>
      <c r="Q167" s="1" t="s">
        <v>225</v>
      </c>
      <c r="R167" s="1">
        <v>6</v>
      </c>
      <c r="S167" s="1"/>
      <c r="T167" s="1"/>
      <c r="U167" s="1"/>
      <c r="V167" s="1" t="str">
        <f>"MEMO("&amp;DEC2HEX(338500+(A167-1)*4+64*13)&amp;",4,"&amp;DEC2HEX(D167,2)&amp;DEC2HEX(C167,2)&amp;VLOOKUP(B167,X!$A$1:$B$808,2,0)&amp;")"</f>
        <v>MEMO(52DA0,4,0002032D)</v>
      </c>
      <c r="W167" s="1" t="str">
        <f>"MEMO("&amp;DEC2HEX(338532+(F167-1)*4+64*13)&amp;",4,"&amp;DEC2HEX(I167,2)&amp;DEC2HEX(H167,2)&amp;VLOOKUP(G167,X!$A$1:$B$808,2,0)&amp;")"</f>
        <v>MEMO(52DC0,4,000204A7)</v>
      </c>
      <c r="X167" s="1" t="str">
        <f>"MEMO("&amp;DEC2HEX(339396+(K167-1)*4+72*13)&amp;",4,"&amp;DEC2HEX(N167,2)&amp;DEC2HEX(M167,2)&amp;VLOOKUP(L167,X!$A$1:$B$808,2,0)&amp;")"</f>
        <v>MEMO(53188,4,00080E41)</v>
      </c>
      <c r="Y167" s="1" t="str">
        <f>"MEMO("&amp;DEC2HEX(339432+(P167-1)*4+72*13)&amp;",4,"&amp;DEC2HEX(S167,2)&amp;DEC2HEX(R167,2)&amp;VLOOKUP(Q167,X!$A$1:$B$808,2,0)&amp;")"</f>
        <v>MEMO(531AC,4,0006011B)</v>
      </c>
    </row>
    <row r="168" spans="1:25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1">
        <v>9</v>
      </c>
      <c r="L168" s="1" t="s">
        <v>389</v>
      </c>
      <c r="M168" s="1">
        <v>2</v>
      </c>
      <c r="N168" s="1"/>
      <c r="O168" s="1"/>
      <c r="P168" s="1">
        <v>9</v>
      </c>
      <c r="Q168" s="1" t="s">
        <v>389</v>
      </c>
      <c r="R168" s="1">
        <v>2</v>
      </c>
      <c r="S168" s="1"/>
      <c r="T168" s="1"/>
      <c r="U168" s="1"/>
      <c r="V168" s="1"/>
      <c r="W168" s="1"/>
      <c r="X168" s="1" t="str">
        <f>"MEMO("&amp;DEC2HEX(339396+(K168-1)*4+72*13)&amp;",4,"&amp;DEC2HEX(N168,2)&amp;DEC2HEX(M168,2)&amp;VLOOKUP(L168,X!$A$1:$B$808,2,0)&amp;")"</f>
        <v>MEMO(5318C,4,0002032D)</v>
      </c>
      <c r="Y168" s="1" t="str">
        <f>"MEMO("&amp;DEC2HEX(339432+(P168-1)*4+72*13)&amp;",4,"&amp;DEC2HEX(S168,2)&amp;DEC2HEX(R168,2)&amp;VLOOKUP(Q168,X!$A$1:$B$808,2,0)&amp;")"</f>
        <v>MEMO(531B0,4,0002032D)</v>
      </c>
    </row>
  </sheetData>
  <sortState ref="P160:S168">
    <sortCondition ref="P160"/>
  </sortState>
  <mergeCells count="70">
    <mergeCell ref="F98:J98"/>
    <mergeCell ref="K98:O98"/>
    <mergeCell ref="P98:T98"/>
    <mergeCell ref="A110:E110"/>
    <mergeCell ref="F110:J110"/>
    <mergeCell ref="K110:O110"/>
    <mergeCell ref="P110:T110"/>
    <mergeCell ref="A109:T109"/>
    <mergeCell ref="A98:E98"/>
    <mergeCell ref="F62:J62"/>
    <mergeCell ref="K62:O62"/>
    <mergeCell ref="P62:T62"/>
    <mergeCell ref="A74:E74"/>
    <mergeCell ref="F74:J74"/>
    <mergeCell ref="K74:O74"/>
    <mergeCell ref="P74:T74"/>
    <mergeCell ref="A62:E62"/>
    <mergeCell ref="A85:T85"/>
    <mergeCell ref="A97:T97"/>
    <mergeCell ref="A14:E14"/>
    <mergeCell ref="F14:J14"/>
    <mergeCell ref="K14:O14"/>
    <mergeCell ref="P14:T14"/>
    <mergeCell ref="F38:J38"/>
    <mergeCell ref="K38:O38"/>
    <mergeCell ref="P38:T38"/>
    <mergeCell ref="A50:E50"/>
    <mergeCell ref="F50:J50"/>
    <mergeCell ref="K50:O50"/>
    <mergeCell ref="P50:T50"/>
    <mergeCell ref="A49:T49"/>
    <mergeCell ref="A86:E86"/>
    <mergeCell ref="F86:J86"/>
    <mergeCell ref="K122:O122"/>
    <mergeCell ref="P122:T122"/>
    <mergeCell ref="F134:J134"/>
    <mergeCell ref="K134:O134"/>
    <mergeCell ref="P134:T134"/>
    <mergeCell ref="K2:O2"/>
    <mergeCell ref="A158:E158"/>
    <mergeCell ref="F158:J158"/>
    <mergeCell ref="K158:O158"/>
    <mergeCell ref="P158:T158"/>
    <mergeCell ref="A145:T145"/>
    <mergeCell ref="A157:T157"/>
    <mergeCell ref="A146:E146"/>
    <mergeCell ref="F146:J146"/>
    <mergeCell ref="K146:O146"/>
    <mergeCell ref="P146:T146"/>
    <mergeCell ref="A134:E134"/>
    <mergeCell ref="A121:T121"/>
    <mergeCell ref="A133:T133"/>
    <mergeCell ref="A122:E122"/>
    <mergeCell ref="F122:J122"/>
    <mergeCell ref="P2:T2"/>
    <mergeCell ref="K86:O86"/>
    <mergeCell ref="P86:T86"/>
    <mergeCell ref="A73:T73"/>
    <mergeCell ref="A1:T1"/>
    <mergeCell ref="A61:T61"/>
    <mergeCell ref="A37:T37"/>
    <mergeCell ref="A38:E38"/>
    <mergeCell ref="A13:T13"/>
    <mergeCell ref="A25:T25"/>
    <mergeCell ref="A26:E26"/>
    <mergeCell ref="F26:J26"/>
    <mergeCell ref="K26:O26"/>
    <mergeCell ref="P26:T26"/>
    <mergeCell ref="A2:E2"/>
    <mergeCell ref="F2:J2"/>
  </mergeCells>
  <phoneticPr fontId="1"/>
  <conditionalFormatting sqref="D4:D11">
    <cfRule type="cellIs" dxfId="371" priority="1215" operator="equal">
      <formula>1</formula>
    </cfRule>
  </conditionalFormatting>
  <conditionalFormatting sqref="C4:C11">
    <cfRule type="cellIs" dxfId="370" priority="1210" operator="between">
      <formula>7</formula>
      <formula>9</formula>
    </cfRule>
    <cfRule type="cellIs" dxfId="369" priority="1211" operator="between">
      <formula>3</formula>
      <formula>6</formula>
    </cfRule>
    <cfRule type="cellIs" dxfId="368" priority="1212" operator="between">
      <formula>2</formula>
      <formula>2</formula>
    </cfRule>
  </conditionalFormatting>
  <conditionalFormatting sqref="I5:I11">
    <cfRule type="cellIs" dxfId="367" priority="1209" operator="equal">
      <formula>1</formula>
    </cfRule>
  </conditionalFormatting>
  <conditionalFormatting sqref="H5:H11">
    <cfRule type="cellIs" dxfId="366" priority="1206" operator="between">
      <formula>7</formula>
      <formula>9</formula>
    </cfRule>
    <cfRule type="cellIs" dxfId="365" priority="1207" operator="between">
      <formula>3</formula>
      <formula>6</formula>
    </cfRule>
    <cfRule type="cellIs" dxfId="364" priority="1208" operator="between">
      <formula>2</formula>
      <formula>2</formula>
    </cfRule>
  </conditionalFormatting>
  <conditionalFormatting sqref="N5:N12">
    <cfRule type="cellIs" dxfId="363" priority="1205" operator="equal">
      <formula>1</formula>
    </cfRule>
  </conditionalFormatting>
  <conditionalFormatting sqref="M5:M12">
    <cfRule type="cellIs" dxfId="362" priority="1202" operator="between">
      <formula>7</formula>
      <formula>9</formula>
    </cfRule>
    <cfRule type="cellIs" dxfId="361" priority="1203" operator="between">
      <formula>3</formula>
      <formula>6</formula>
    </cfRule>
    <cfRule type="cellIs" dxfId="360" priority="1204" operator="between">
      <formula>2</formula>
      <formula>2</formula>
    </cfRule>
  </conditionalFormatting>
  <conditionalFormatting sqref="S5:S12">
    <cfRule type="cellIs" dxfId="359" priority="1201" operator="equal">
      <formula>1</formula>
    </cfRule>
  </conditionalFormatting>
  <conditionalFormatting sqref="R5:R12">
    <cfRule type="cellIs" dxfId="358" priority="1198" operator="between">
      <formula>7</formula>
      <formula>9</formula>
    </cfRule>
    <cfRule type="cellIs" dxfId="357" priority="1199" operator="between">
      <formula>3</formula>
      <formula>6</formula>
    </cfRule>
    <cfRule type="cellIs" dxfId="356" priority="1200" operator="between">
      <formula>2</formula>
      <formula>2</formula>
    </cfRule>
  </conditionalFormatting>
  <conditionalFormatting sqref="I4">
    <cfRule type="cellIs" dxfId="355" priority="957" operator="equal">
      <formula>1</formula>
    </cfRule>
  </conditionalFormatting>
  <conditionalFormatting sqref="H4">
    <cfRule type="cellIs" dxfId="354" priority="954" operator="between">
      <formula>7</formula>
      <formula>9</formula>
    </cfRule>
    <cfRule type="cellIs" dxfId="353" priority="955" operator="between">
      <formula>3</formula>
      <formula>6</formula>
    </cfRule>
    <cfRule type="cellIs" dxfId="352" priority="956" operator="between">
      <formula>2</formula>
      <formula>2</formula>
    </cfRule>
  </conditionalFormatting>
  <conditionalFormatting sqref="N4">
    <cfRule type="cellIs" dxfId="351" priority="953" operator="equal">
      <formula>1</formula>
    </cfRule>
  </conditionalFormatting>
  <conditionalFormatting sqref="M4">
    <cfRule type="cellIs" dxfId="350" priority="950" operator="between">
      <formula>7</formula>
      <formula>9</formula>
    </cfRule>
    <cfRule type="cellIs" dxfId="349" priority="951" operator="between">
      <formula>3</formula>
      <formula>6</formula>
    </cfRule>
    <cfRule type="cellIs" dxfId="348" priority="952" operator="between">
      <formula>2</formula>
      <formula>2</formula>
    </cfRule>
  </conditionalFormatting>
  <conditionalFormatting sqref="S4">
    <cfRule type="cellIs" dxfId="347" priority="949" operator="equal">
      <formula>1</formula>
    </cfRule>
  </conditionalFormatting>
  <conditionalFormatting sqref="R4">
    <cfRule type="cellIs" dxfId="346" priority="946" operator="between">
      <formula>7</formula>
      <formula>9</formula>
    </cfRule>
    <cfRule type="cellIs" dxfId="345" priority="947" operator="between">
      <formula>3</formula>
      <formula>6</formula>
    </cfRule>
    <cfRule type="cellIs" dxfId="344" priority="948" operator="between">
      <formula>2</formula>
      <formula>2</formula>
    </cfRule>
  </conditionalFormatting>
  <conditionalFormatting sqref="D16:D23">
    <cfRule type="cellIs" dxfId="343" priority="469" operator="equal">
      <formula>1</formula>
    </cfRule>
  </conditionalFormatting>
  <conditionalFormatting sqref="C16:C23">
    <cfRule type="cellIs" dxfId="342" priority="466" operator="between">
      <formula>7</formula>
      <formula>9</formula>
    </cfRule>
    <cfRule type="cellIs" dxfId="341" priority="467" operator="between">
      <formula>3</formula>
      <formula>6</formula>
    </cfRule>
    <cfRule type="cellIs" dxfId="340" priority="468" operator="between">
      <formula>2</formula>
      <formula>2</formula>
    </cfRule>
  </conditionalFormatting>
  <conditionalFormatting sqref="I17:I23">
    <cfRule type="cellIs" dxfId="339" priority="465" operator="equal">
      <formula>1</formula>
    </cfRule>
  </conditionalFormatting>
  <conditionalFormatting sqref="H17:H23">
    <cfRule type="cellIs" dxfId="338" priority="462" operator="between">
      <formula>7</formula>
      <formula>9</formula>
    </cfRule>
    <cfRule type="cellIs" dxfId="337" priority="463" operator="between">
      <formula>3</formula>
      <formula>6</formula>
    </cfRule>
    <cfRule type="cellIs" dxfId="336" priority="464" operator="between">
      <formula>2</formula>
      <formula>2</formula>
    </cfRule>
  </conditionalFormatting>
  <conditionalFormatting sqref="N17:N24">
    <cfRule type="cellIs" dxfId="335" priority="461" operator="equal">
      <formula>1</formula>
    </cfRule>
  </conditionalFormatting>
  <conditionalFormatting sqref="M17:M24">
    <cfRule type="cellIs" dxfId="334" priority="458" operator="between">
      <formula>7</formula>
      <formula>9</formula>
    </cfRule>
    <cfRule type="cellIs" dxfId="333" priority="459" operator="between">
      <formula>3</formula>
      <formula>6</formula>
    </cfRule>
    <cfRule type="cellIs" dxfId="332" priority="460" operator="between">
      <formula>2</formula>
      <formula>2</formula>
    </cfRule>
  </conditionalFormatting>
  <conditionalFormatting sqref="I16">
    <cfRule type="cellIs" dxfId="331" priority="453" operator="equal">
      <formula>1</formula>
    </cfRule>
  </conditionalFormatting>
  <conditionalFormatting sqref="H16">
    <cfRule type="cellIs" dxfId="330" priority="450" operator="between">
      <formula>7</formula>
      <formula>9</formula>
    </cfRule>
    <cfRule type="cellIs" dxfId="329" priority="451" operator="between">
      <formula>3</formula>
      <formula>6</formula>
    </cfRule>
    <cfRule type="cellIs" dxfId="328" priority="452" operator="between">
      <formula>2</formula>
      <formula>2</formula>
    </cfRule>
  </conditionalFormatting>
  <conditionalFormatting sqref="N16">
    <cfRule type="cellIs" dxfId="327" priority="449" operator="equal">
      <formula>1</formula>
    </cfRule>
  </conditionalFormatting>
  <conditionalFormatting sqref="M16">
    <cfRule type="cellIs" dxfId="326" priority="446" operator="between">
      <formula>7</formula>
      <formula>9</formula>
    </cfRule>
    <cfRule type="cellIs" dxfId="325" priority="447" operator="between">
      <formula>3</formula>
      <formula>6</formula>
    </cfRule>
    <cfRule type="cellIs" dxfId="324" priority="448" operator="between">
      <formula>2</formula>
      <formula>2</formula>
    </cfRule>
  </conditionalFormatting>
  <conditionalFormatting sqref="D28:D35">
    <cfRule type="cellIs" dxfId="323" priority="441" operator="equal">
      <formula>1</formula>
    </cfRule>
  </conditionalFormatting>
  <conditionalFormatting sqref="C28:C35">
    <cfRule type="cellIs" dxfId="322" priority="438" operator="between">
      <formula>7</formula>
      <formula>9</formula>
    </cfRule>
    <cfRule type="cellIs" dxfId="321" priority="439" operator="between">
      <formula>3</formula>
      <formula>6</formula>
    </cfRule>
    <cfRule type="cellIs" dxfId="320" priority="440" operator="between">
      <formula>2</formula>
      <formula>2</formula>
    </cfRule>
  </conditionalFormatting>
  <conditionalFormatting sqref="I29:I35">
    <cfRule type="cellIs" dxfId="319" priority="437" operator="equal">
      <formula>1</formula>
    </cfRule>
  </conditionalFormatting>
  <conditionalFormatting sqref="H29:H35">
    <cfRule type="cellIs" dxfId="318" priority="434" operator="between">
      <formula>7</formula>
      <formula>9</formula>
    </cfRule>
    <cfRule type="cellIs" dxfId="317" priority="435" operator="between">
      <formula>3</formula>
      <formula>6</formula>
    </cfRule>
    <cfRule type="cellIs" dxfId="316" priority="436" operator="between">
      <formula>2</formula>
      <formula>2</formula>
    </cfRule>
  </conditionalFormatting>
  <conditionalFormatting sqref="N29:N36">
    <cfRule type="cellIs" dxfId="315" priority="433" operator="equal">
      <formula>1</formula>
    </cfRule>
  </conditionalFormatting>
  <conditionalFormatting sqref="M29:M36">
    <cfRule type="cellIs" dxfId="314" priority="430" operator="between">
      <formula>7</formula>
      <formula>9</formula>
    </cfRule>
    <cfRule type="cellIs" dxfId="313" priority="431" operator="between">
      <formula>3</formula>
      <formula>6</formula>
    </cfRule>
    <cfRule type="cellIs" dxfId="312" priority="432" operator="between">
      <formula>2</formula>
      <formula>2</formula>
    </cfRule>
  </conditionalFormatting>
  <conditionalFormatting sqref="S29:S36">
    <cfRule type="cellIs" dxfId="311" priority="429" operator="equal">
      <formula>1</formula>
    </cfRule>
  </conditionalFormatting>
  <conditionalFormatting sqref="I28">
    <cfRule type="cellIs" dxfId="310" priority="425" operator="equal">
      <formula>1</formula>
    </cfRule>
  </conditionalFormatting>
  <conditionalFormatting sqref="H28">
    <cfRule type="cellIs" dxfId="309" priority="422" operator="between">
      <formula>7</formula>
      <formula>9</formula>
    </cfRule>
    <cfRule type="cellIs" dxfId="308" priority="423" operator="between">
      <formula>3</formula>
      <formula>6</formula>
    </cfRule>
    <cfRule type="cellIs" dxfId="307" priority="424" operator="between">
      <formula>2</formula>
      <formula>2</formula>
    </cfRule>
  </conditionalFormatting>
  <conditionalFormatting sqref="N28">
    <cfRule type="cellIs" dxfId="306" priority="421" operator="equal">
      <formula>1</formula>
    </cfRule>
  </conditionalFormatting>
  <conditionalFormatting sqref="M28">
    <cfRule type="cellIs" dxfId="305" priority="418" operator="between">
      <formula>7</formula>
      <formula>9</formula>
    </cfRule>
    <cfRule type="cellIs" dxfId="304" priority="419" operator="between">
      <formula>3</formula>
      <formula>6</formula>
    </cfRule>
    <cfRule type="cellIs" dxfId="303" priority="420" operator="between">
      <formula>2</formula>
      <formula>2</formula>
    </cfRule>
  </conditionalFormatting>
  <conditionalFormatting sqref="S28">
    <cfRule type="cellIs" dxfId="302" priority="417" operator="equal">
      <formula>1</formula>
    </cfRule>
  </conditionalFormatting>
  <conditionalFormatting sqref="D40:D47">
    <cfRule type="cellIs" dxfId="301" priority="413" operator="equal">
      <formula>1</formula>
    </cfRule>
  </conditionalFormatting>
  <conditionalFormatting sqref="C40:C47">
    <cfRule type="cellIs" dxfId="300" priority="410" operator="between">
      <formula>7</formula>
      <formula>9</formula>
    </cfRule>
    <cfRule type="cellIs" dxfId="299" priority="411" operator="between">
      <formula>3</formula>
      <formula>6</formula>
    </cfRule>
    <cfRule type="cellIs" dxfId="298" priority="412" operator="between">
      <formula>2</formula>
      <formula>2</formula>
    </cfRule>
  </conditionalFormatting>
  <conditionalFormatting sqref="N41:N48">
    <cfRule type="cellIs" dxfId="297" priority="405" operator="equal">
      <formula>1</formula>
    </cfRule>
  </conditionalFormatting>
  <conditionalFormatting sqref="M41:M48">
    <cfRule type="cellIs" dxfId="296" priority="402" operator="between">
      <formula>7</formula>
      <formula>9</formula>
    </cfRule>
    <cfRule type="cellIs" dxfId="295" priority="403" operator="between">
      <formula>3</formula>
      <formula>6</formula>
    </cfRule>
    <cfRule type="cellIs" dxfId="294" priority="404" operator="between">
      <formula>2</formula>
      <formula>2</formula>
    </cfRule>
  </conditionalFormatting>
  <conditionalFormatting sqref="S41:S48">
    <cfRule type="cellIs" dxfId="293" priority="401" operator="equal">
      <formula>1</formula>
    </cfRule>
  </conditionalFormatting>
  <conditionalFormatting sqref="R41:R48">
    <cfRule type="cellIs" dxfId="292" priority="398" operator="between">
      <formula>7</formula>
      <formula>9</formula>
    </cfRule>
    <cfRule type="cellIs" dxfId="291" priority="399" operator="between">
      <formula>3</formula>
      <formula>6</formula>
    </cfRule>
    <cfRule type="cellIs" dxfId="290" priority="400" operator="between">
      <formula>2</formula>
      <formula>2</formula>
    </cfRule>
  </conditionalFormatting>
  <conditionalFormatting sqref="N40">
    <cfRule type="cellIs" dxfId="289" priority="393" operator="equal">
      <formula>1</formula>
    </cfRule>
  </conditionalFormatting>
  <conditionalFormatting sqref="M40">
    <cfRule type="cellIs" dxfId="288" priority="390" operator="between">
      <formula>7</formula>
      <formula>9</formula>
    </cfRule>
    <cfRule type="cellIs" dxfId="287" priority="391" operator="between">
      <formula>3</formula>
      <formula>6</formula>
    </cfRule>
    <cfRule type="cellIs" dxfId="286" priority="392" operator="between">
      <formula>2</formula>
      <formula>2</formula>
    </cfRule>
  </conditionalFormatting>
  <conditionalFormatting sqref="S40">
    <cfRule type="cellIs" dxfId="285" priority="389" operator="equal">
      <formula>1</formula>
    </cfRule>
  </conditionalFormatting>
  <conditionalFormatting sqref="R40">
    <cfRule type="cellIs" dxfId="284" priority="386" operator="between">
      <formula>7</formula>
      <formula>9</formula>
    </cfRule>
    <cfRule type="cellIs" dxfId="283" priority="387" operator="between">
      <formula>3</formula>
      <formula>6</formula>
    </cfRule>
    <cfRule type="cellIs" dxfId="282" priority="388" operator="between">
      <formula>2</formula>
      <formula>2</formula>
    </cfRule>
  </conditionalFormatting>
  <conditionalFormatting sqref="D52:D59">
    <cfRule type="cellIs" dxfId="281" priority="385" operator="equal">
      <formula>1</formula>
    </cfRule>
  </conditionalFormatting>
  <conditionalFormatting sqref="C52:C59">
    <cfRule type="cellIs" dxfId="280" priority="382" operator="between">
      <formula>7</formula>
      <formula>9</formula>
    </cfRule>
    <cfRule type="cellIs" dxfId="279" priority="383" operator="between">
      <formula>3</formula>
      <formula>6</formula>
    </cfRule>
    <cfRule type="cellIs" dxfId="278" priority="384" operator="between">
      <formula>2</formula>
      <formula>2</formula>
    </cfRule>
  </conditionalFormatting>
  <conditionalFormatting sqref="N53:N60">
    <cfRule type="cellIs" dxfId="277" priority="377" operator="equal">
      <formula>1</formula>
    </cfRule>
  </conditionalFormatting>
  <conditionalFormatting sqref="M53:M60">
    <cfRule type="cellIs" dxfId="276" priority="374" operator="between">
      <formula>7</formula>
      <formula>9</formula>
    </cfRule>
    <cfRule type="cellIs" dxfId="275" priority="375" operator="between">
      <formula>3</formula>
      <formula>6</formula>
    </cfRule>
    <cfRule type="cellIs" dxfId="274" priority="376" operator="between">
      <formula>2</formula>
      <formula>2</formula>
    </cfRule>
  </conditionalFormatting>
  <conditionalFormatting sqref="S53:S60">
    <cfRule type="cellIs" dxfId="273" priority="373" operator="equal">
      <formula>1</formula>
    </cfRule>
  </conditionalFormatting>
  <conditionalFormatting sqref="R53:R60">
    <cfRule type="cellIs" dxfId="272" priority="370" operator="between">
      <formula>7</formula>
      <formula>9</formula>
    </cfRule>
    <cfRule type="cellIs" dxfId="271" priority="371" operator="between">
      <formula>3</formula>
      <formula>6</formula>
    </cfRule>
    <cfRule type="cellIs" dxfId="270" priority="372" operator="between">
      <formula>2</formula>
      <formula>2</formula>
    </cfRule>
  </conditionalFormatting>
  <conditionalFormatting sqref="N52">
    <cfRule type="cellIs" dxfId="269" priority="365" operator="equal">
      <formula>1</formula>
    </cfRule>
  </conditionalFormatting>
  <conditionalFormatting sqref="M52">
    <cfRule type="cellIs" dxfId="268" priority="362" operator="between">
      <formula>7</formula>
      <formula>9</formula>
    </cfRule>
    <cfRule type="cellIs" dxfId="267" priority="363" operator="between">
      <formula>3</formula>
      <formula>6</formula>
    </cfRule>
    <cfRule type="cellIs" dxfId="266" priority="364" operator="between">
      <formula>2</formula>
      <formula>2</formula>
    </cfRule>
  </conditionalFormatting>
  <conditionalFormatting sqref="S52">
    <cfRule type="cellIs" dxfId="265" priority="361" operator="equal">
      <formula>1</formula>
    </cfRule>
  </conditionalFormatting>
  <conditionalFormatting sqref="R52">
    <cfRule type="cellIs" dxfId="264" priority="358" operator="between">
      <formula>7</formula>
      <formula>9</formula>
    </cfRule>
    <cfRule type="cellIs" dxfId="263" priority="359" operator="between">
      <formula>3</formula>
      <formula>6</formula>
    </cfRule>
    <cfRule type="cellIs" dxfId="262" priority="360" operator="between">
      <formula>2</formula>
      <formula>2</formula>
    </cfRule>
  </conditionalFormatting>
  <conditionalFormatting sqref="D64:D71">
    <cfRule type="cellIs" dxfId="261" priority="357" operator="equal">
      <formula>1</formula>
    </cfRule>
  </conditionalFormatting>
  <conditionalFormatting sqref="C64:C71">
    <cfRule type="cellIs" dxfId="260" priority="354" operator="between">
      <formula>7</formula>
      <formula>9</formula>
    </cfRule>
    <cfRule type="cellIs" dxfId="259" priority="355" operator="between">
      <formula>3</formula>
      <formula>6</formula>
    </cfRule>
    <cfRule type="cellIs" dxfId="258" priority="356" operator="between">
      <formula>2</formula>
      <formula>2</formula>
    </cfRule>
  </conditionalFormatting>
  <conditionalFormatting sqref="N65:N72">
    <cfRule type="cellIs" dxfId="257" priority="349" operator="equal">
      <formula>1</formula>
    </cfRule>
  </conditionalFormatting>
  <conditionalFormatting sqref="M65:M72">
    <cfRule type="cellIs" dxfId="256" priority="346" operator="between">
      <formula>7</formula>
      <formula>9</formula>
    </cfRule>
    <cfRule type="cellIs" dxfId="255" priority="347" operator="between">
      <formula>3</formula>
      <formula>6</formula>
    </cfRule>
    <cfRule type="cellIs" dxfId="254" priority="348" operator="between">
      <formula>2</formula>
      <formula>2</formula>
    </cfRule>
  </conditionalFormatting>
  <conditionalFormatting sqref="S65:S72">
    <cfRule type="cellIs" dxfId="253" priority="345" operator="equal">
      <formula>1</formula>
    </cfRule>
  </conditionalFormatting>
  <conditionalFormatting sqref="R65:R72">
    <cfRule type="cellIs" dxfId="252" priority="342" operator="between">
      <formula>7</formula>
      <formula>9</formula>
    </cfRule>
    <cfRule type="cellIs" dxfId="251" priority="343" operator="between">
      <formula>3</formula>
      <formula>6</formula>
    </cfRule>
    <cfRule type="cellIs" dxfId="250" priority="344" operator="between">
      <formula>2</formula>
      <formula>2</formula>
    </cfRule>
  </conditionalFormatting>
  <conditionalFormatting sqref="N64">
    <cfRule type="cellIs" dxfId="249" priority="337" operator="equal">
      <formula>1</formula>
    </cfRule>
  </conditionalFormatting>
  <conditionalFormatting sqref="M64">
    <cfRule type="cellIs" dxfId="248" priority="334" operator="between">
      <formula>7</formula>
      <formula>9</formula>
    </cfRule>
    <cfRule type="cellIs" dxfId="247" priority="335" operator="between">
      <formula>3</formula>
      <formula>6</formula>
    </cfRule>
    <cfRule type="cellIs" dxfId="246" priority="336" operator="between">
      <formula>2</formula>
      <formula>2</formula>
    </cfRule>
  </conditionalFormatting>
  <conditionalFormatting sqref="S64">
    <cfRule type="cellIs" dxfId="245" priority="333" operator="equal">
      <formula>1</formula>
    </cfRule>
  </conditionalFormatting>
  <conditionalFormatting sqref="R64">
    <cfRule type="cellIs" dxfId="244" priority="330" operator="between">
      <formula>7</formula>
      <formula>9</formula>
    </cfRule>
    <cfRule type="cellIs" dxfId="243" priority="331" operator="between">
      <formula>3</formula>
      <formula>6</formula>
    </cfRule>
    <cfRule type="cellIs" dxfId="242" priority="332" operator="between">
      <formula>2</formula>
      <formula>2</formula>
    </cfRule>
  </conditionalFormatting>
  <conditionalFormatting sqref="D76:D83">
    <cfRule type="cellIs" dxfId="241" priority="329" operator="equal">
      <formula>1</formula>
    </cfRule>
  </conditionalFormatting>
  <conditionalFormatting sqref="C76:C83">
    <cfRule type="cellIs" dxfId="240" priority="326" operator="between">
      <formula>7</formula>
      <formula>9</formula>
    </cfRule>
    <cfRule type="cellIs" dxfId="239" priority="327" operator="between">
      <formula>3</formula>
      <formula>6</formula>
    </cfRule>
    <cfRule type="cellIs" dxfId="238" priority="328" operator="between">
      <formula>2</formula>
      <formula>2</formula>
    </cfRule>
  </conditionalFormatting>
  <conditionalFormatting sqref="N77:N84">
    <cfRule type="cellIs" dxfId="237" priority="321" operator="equal">
      <formula>1</formula>
    </cfRule>
  </conditionalFormatting>
  <conditionalFormatting sqref="M77:M84">
    <cfRule type="cellIs" dxfId="236" priority="318" operator="between">
      <formula>7</formula>
      <formula>9</formula>
    </cfRule>
    <cfRule type="cellIs" dxfId="235" priority="319" operator="between">
      <formula>3</formula>
      <formula>6</formula>
    </cfRule>
    <cfRule type="cellIs" dxfId="234" priority="320" operator="between">
      <formula>2</formula>
      <formula>2</formula>
    </cfRule>
  </conditionalFormatting>
  <conditionalFormatting sqref="N76">
    <cfRule type="cellIs" dxfId="233" priority="309" operator="equal">
      <formula>1</formula>
    </cfRule>
  </conditionalFormatting>
  <conditionalFormatting sqref="M76">
    <cfRule type="cellIs" dxfId="232" priority="306" operator="between">
      <formula>7</formula>
      <formula>9</formula>
    </cfRule>
    <cfRule type="cellIs" dxfId="231" priority="307" operator="between">
      <formula>3</formula>
      <formula>6</formula>
    </cfRule>
    <cfRule type="cellIs" dxfId="230" priority="308" operator="between">
      <formula>2</formula>
      <formula>2</formula>
    </cfRule>
  </conditionalFormatting>
  <conditionalFormatting sqref="D88:D95">
    <cfRule type="cellIs" dxfId="229" priority="301" operator="equal">
      <formula>1</formula>
    </cfRule>
  </conditionalFormatting>
  <conditionalFormatting sqref="C88:C95">
    <cfRule type="cellIs" dxfId="228" priority="298" operator="between">
      <formula>7</formula>
      <formula>9</formula>
    </cfRule>
    <cfRule type="cellIs" dxfId="227" priority="299" operator="between">
      <formula>3</formula>
      <formula>6</formula>
    </cfRule>
    <cfRule type="cellIs" dxfId="226" priority="300" operator="between">
      <formula>2</formula>
      <formula>2</formula>
    </cfRule>
  </conditionalFormatting>
  <conditionalFormatting sqref="N89:N96">
    <cfRule type="cellIs" dxfId="225" priority="293" operator="equal">
      <formula>1</formula>
    </cfRule>
  </conditionalFormatting>
  <conditionalFormatting sqref="M89:M96">
    <cfRule type="cellIs" dxfId="224" priority="290" operator="between">
      <formula>7</formula>
      <formula>9</formula>
    </cfRule>
    <cfRule type="cellIs" dxfId="223" priority="291" operator="between">
      <formula>3</formula>
      <formula>6</formula>
    </cfRule>
    <cfRule type="cellIs" dxfId="222" priority="292" operator="between">
      <formula>2</formula>
      <formula>2</formula>
    </cfRule>
  </conditionalFormatting>
  <conditionalFormatting sqref="S89:S96">
    <cfRule type="cellIs" dxfId="221" priority="289" operator="equal">
      <formula>1</formula>
    </cfRule>
  </conditionalFormatting>
  <conditionalFormatting sqref="R89:R96">
    <cfRule type="cellIs" dxfId="220" priority="286" operator="between">
      <formula>7</formula>
      <formula>9</formula>
    </cfRule>
    <cfRule type="cellIs" dxfId="219" priority="287" operator="between">
      <formula>3</formula>
      <formula>6</formula>
    </cfRule>
    <cfRule type="cellIs" dxfId="218" priority="288" operator="between">
      <formula>2</formula>
      <formula>2</formula>
    </cfRule>
  </conditionalFormatting>
  <conditionalFormatting sqref="N88">
    <cfRule type="cellIs" dxfId="217" priority="281" operator="equal">
      <formula>1</formula>
    </cfRule>
  </conditionalFormatting>
  <conditionalFormatting sqref="M88">
    <cfRule type="cellIs" dxfId="216" priority="278" operator="between">
      <formula>7</formula>
      <formula>9</formula>
    </cfRule>
    <cfRule type="cellIs" dxfId="215" priority="279" operator="between">
      <formula>3</formula>
      <formula>6</formula>
    </cfRule>
    <cfRule type="cellIs" dxfId="214" priority="280" operator="between">
      <formula>2</formula>
      <formula>2</formula>
    </cfRule>
  </conditionalFormatting>
  <conditionalFormatting sqref="S88">
    <cfRule type="cellIs" dxfId="213" priority="277" operator="equal">
      <formula>1</formula>
    </cfRule>
  </conditionalFormatting>
  <conditionalFormatting sqref="R88">
    <cfRule type="cellIs" dxfId="212" priority="274" operator="between">
      <formula>7</formula>
      <formula>9</formula>
    </cfRule>
    <cfRule type="cellIs" dxfId="211" priority="275" operator="between">
      <formula>3</formula>
      <formula>6</formula>
    </cfRule>
    <cfRule type="cellIs" dxfId="210" priority="276" operator="between">
      <formula>2</formula>
      <formula>2</formula>
    </cfRule>
  </conditionalFormatting>
  <conditionalFormatting sqref="D100:D107">
    <cfRule type="cellIs" dxfId="209" priority="273" operator="equal">
      <formula>1</formula>
    </cfRule>
  </conditionalFormatting>
  <conditionalFormatting sqref="C100:C107">
    <cfRule type="cellIs" dxfId="208" priority="270" operator="between">
      <formula>7</formula>
      <formula>9</formula>
    </cfRule>
    <cfRule type="cellIs" dxfId="207" priority="271" operator="between">
      <formula>3</formula>
      <formula>6</formula>
    </cfRule>
    <cfRule type="cellIs" dxfId="206" priority="272" operator="between">
      <formula>2</formula>
      <formula>2</formula>
    </cfRule>
  </conditionalFormatting>
  <conditionalFormatting sqref="I101:I107">
    <cfRule type="cellIs" dxfId="205" priority="269" operator="equal">
      <formula>1</formula>
    </cfRule>
  </conditionalFormatting>
  <conditionalFormatting sqref="H101:H107">
    <cfRule type="cellIs" dxfId="204" priority="266" operator="between">
      <formula>7</formula>
      <formula>9</formula>
    </cfRule>
    <cfRule type="cellIs" dxfId="203" priority="267" operator="between">
      <formula>3</formula>
      <formula>6</formula>
    </cfRule>
    <cfRule type="cellIs" dxfId="202" priority="268" operator="between">
      <formula>2</formula>
      <formula>2</formula>
    </cfRule>
  </conditionalFormatting>
  <conditionalFormatting sqref="N101:N108">
    <cfRule type="cellIs" dxfId="201" priority="265" operator="equal">
      <formula>1</formula>
    </cfRule>
  </conditionalFormatting>
  <conditionalFormatting sqref="M101:M108">
    <cfRule type="cellIs" dxfId="200" priority="262" operator="between">
      <formula>7</formula>
      <formula>9</formula>
    </cfRule>
    <cfRule type="cellIs" dxfId="199" priority="263" operator="between">
      <formula>3</formula>
      <formula>6</formula>
    </cfRule>
    <cfRule type="cellIs" dxfId="198" priority="264" operator="between">
      <formula>2</formula>
      <formula>2</formula>
    </cfRule>
  </conditionalFormatting>
  <conditionalFormatting sqref="I100">
    <cfRule type="cellIs" dxfId="197" priority="257" operator="equal">
      <formula>1</formula>
    </cfRule>
  </conditionalFormatting>
  <conditionalFormatting sqref="H100">
    <cfRule type="cellIs" dxfId="196" priority="254" operator="between">
      <formula>7</formula>
      <formula>9</formula>
    </cfRule>
    <cfRule type="cellIs" dxfId="195" priority="255" operator="between">
      <formula>3</formula>
      <formula>6</formula>
    </cfRule>
    <cfRule type="cellIs" dxfId="194" priority="256" operator="between">
      <formula>2</formula>
      <formula>2</formula>
    </cfRule>
  </conditionalFormatting>
  <conditionalFormatting sqref="N100">
    <cfRule type="cellIs" dxfId="193" priority="253" operator="equal">
      <formula>1</formula>
    </cfRule>
  </conditionalFormatting>
  <conditionalFormatting sqref="M100">
    <cfRule type="cellIs" dxfId="192" priority="250" operator="between">
      <formula>7</formula>
      <formula>9</formula>
    </cfRule>
    <cfRule type="cellIs" dxfId="191" priority="251" operator="between">
      <formula>3</formula>
      <formula>6</formula>
    </cfRule>
    <cfRule type="cellIs" dxfId="190" priority="252" operator="between">
      <formula>2</formula>
      <formula>2</formula>
    </cfRule>
  </conditionalFormatting>
  <conditionalFormatting sqref="D112:D119">
    <cfRule type="cellIs" dxfId="189" priority="245" operator="equal">
      <formula>1</formula>
    </cfRule>
  </conditionalFormatting>
  <conditionalFormatting sqref="C112:C119">
    <cfRule type="cellIs" dxfId="188" priority="242" operator="between">
      <formula>7</formula>
      <formula>9</formula>
    </cfRule>
    <cfRule type="cellIs" dxfId="187" priority="243" operator="between">
      <formula>3</formula>
      <formula>6</formula>
    </cfRule>
    <cfRule type="cellIs" dxfId="186" priority="244" operator="between">
      <formula>2</formula>
      <formula>2</formula>
    </cfRule>
  </conditionalFormatting>
  <conditionalFormatting sqref="N113:N120">
    <cfRule type="cellIs" dxfId="185" priority="237" operator="equal">
      <formula>1</formula>
    </cfRule>
  </conditionalFormatting>
  <conditionalFormatting sqref="M113:M120">
    <cfRule type="cellIs" dxfId="184" priority="234" operator="between">
      <formula>7</formula>
      <formula>9</formula>
    </cfRule>
    <cfRule type="cellIs" dxfId="183" priority="235" operator="between">
      <formula>3</formula>
      <formula>6</formula>
    </cfRule>
    <cfRule type="cellIs" dxfId="182" priority="236" operator="between">
      <formula>2</formula>
      <formula>2</formula>
    </cfRule>
  </conditionalFormatting>
  <conditionalFormatting sqref="N112">
    <cfRule type="cellIs" dxfId="181" priority="225" operator="equal">
      <formula>1</formula>
    </cfRule>
  </conditionalFormatting>
  <conditionalFormatting sqref="M112">
    <cfRule type="cellIs" dxfId="180" priority="222" operator="between">
      <formula>7</formula>
      <formula>9</formula>
    </cfRule>
    <cfRule type="cellIs" dxfId="179" priority="223" operator="between">
      <formula>3</formula>
      <formula>6</formula>
    </cfRule>
    <cfRule type="cellIs" dxfId="178" priority="224" operator="between">
      <formula>2</formula>
      <formula>2</formula>
    </cfRule>
  </conditionalFormatting>
  <conditionalFormatting sqref="D124:D131">
    <cfRule type="cellIs" dxfId="177" priority="217" operator="equal">
      <formula>1</formula>
    </cfRule>
  </conditionalFormatting>
  <conditionalFormatting sqref="C124:C131">
    <cfRule type="cellIs" dxfId="176" priority="214" operator="between">
      <formula>7</formula>
      <formula>9</formula>
    </cfRule>
    <cfRule type="cellIs" dxfId="175" priority="215" operator="between">
      <formula>3</formula>
      <formula>6</formula>
    </cfRule>
    <cfRule type="cellIs" dxfId="174" priority="216" operator="between">
      <formula>2</formula>
      <formula>2</formula>
    </cfRule>
  </conditionalFormatting>
  <conditionalFormatting sqref="I125:I131">
    <cfRule type="cellIs" dxfId="173" priority="213" operator="equal">
      <formula>1</formula>
    </cfRule>
  </conditionalFormatting>
  <conditionalFormatting sqref="H125:H131">
    <cfRule type="cellIs" dxfId="172" priority="210" operator="between">
      <formula>7</formula>
      <formula>9</formula>
    </cfRule>
    <cfRule type="cellIs" dxfId="171" priority="211" operator="between">
      <formula>3</formula>
      <formula>6</formula>
    </cfRule>
    <cfRule type="cellIs" dxfId="170" priority="212" operator="between">
      <formula>2</formula>
      <formula>2</formula>
    </cfRule>
  </conditionalFormatting>
  <conditionalFormatting sqref="N125:N132">
    <cfRule type="cellIs" dxfId="169" priority="209" operator="equal">
      <formula>1</formula>
    </cfRule>
  </conditionalFormatting>
  <conditionalFormatting sqref="M125:M132">
    <cfRule type="cellIs" dxfId="168" priority="206" operator="between">
      <formula>7</formula>
      <formula>9</formula>
    </cfRule>
    <cfRule type="cellIs" dxfId="167" priority="207" operator="between">
      <formula>3</formula>
      <formula>6</formula>
    </cfRule>
    <cfRule type="cellIs" dxfId="166" priority="208" operator="between">
      <formula>2</formula>
      <formula>2</formula>
    </cfRule>
  </conditionalFormatting>
  <conditionalFormatting sqref="I124">
    <cfRule type="cellIs" dxfId="165" priority="201" operator="equal">
      <formula>1</formula>
    </cfRule>
  </conditionalFormatting>
  <conditionalFormatting sqref="H124">
    <cfRule type="cellIs" dxfId="164" priority="198" operator="between">
      <formula>7</formula>
      <formula>9</formula>
    </cfRule>
    <cfRule type="cellIs" dxfId="163" priority="199" operator="between">
      <formula>3</formula>
      <formula>6</formula>
    </cfRule>
    <cfRule type="cellIs" dxfId="162" priority="200" operator="between">
      <formula>2</formula>
      <formula>2</formula>
    </cfRule>
  </conditionalFormatting>
  <conditionalFormatting sqref="N124">
    <cfRule type="cellIs" dxfId="161" priority="197" operator="equal">
      <formula>1</formula>
    </cfRule>
  </conditionalFormatting>
  <conditionalFormatting sqref="M124">
    <cfRule type="cellIs" dxfId="160" priority="194" operator="between">
      <formula>7</formula>
      <formula>9</formula>
    </cfRule>
    <cfRule type="cellIs" dxfId="159" priority="195" operator="between">
      <formula>3</formula>
      <formula>6</formula>
    </cfRule>
    <cfRule type="cellIs" dxfId="158" priority="196" operator="between">
      <formula>2</formula>
      <formula>2</formula>
    </cfRule>
  </conditionalFormatting>
  <conditionalFormatting sqref="D136:D143">
    <cfRule type="cellIs" dxfId="157" priority="189" operator="equal">
      <formula>1</formula>
    </cfRule>
  </conditionalFormatting>
  <conditionalFormatting sqref="C136:C143">
    <cfRule type="cellIs" dxfId="156" priority="186" operator="between">
      <formula>7</formula>
      <formula>9</formula>
    </cfRule>
    <cfRule type="cellIs" dxfId="155" priority="187" operator="between">
      <formula>3</formula>
      <formula>6</formula>
    </cfRule>
    <cfRule type="cellIs" dxfId="154" priority="188" operator="between">
      <formula>2</formula>
      <formula>2</formula>
    </cfRule>
  </conditionalFormatting>
  <conditionalFormatting sqref="N137:N144">
    <cfRule type="cellIs" dxfId="153" priority="181" operator="equal">
      <formula>1</formula>
    </cfRule>
  </conditionalFormatting>
  <conditionalFormatting sqref="M137:M144">
    <cfRule type="cellIs" dxfId="152" priority="178" operator="between">
      <formula>7</formula>
      <formula>9</formula>
    </cfRule>
    <cfRule type="cellIs" dxfId="151" priority="179" operator="between">
      <formula>3</formula>
      <formula>6</formula>
    </cfRule>
    <cfRule type="cellIs" dxfId="150" priority="180" operator="between">
      <formula>2</formula>
      <formula>2</formula>
    </cfRule>
  </conditionalFormatting>
  <conditionalFormatting sqref="N136">
    <cfRule type="cellIs" dxfId="149" priority="169" operator="equal">
      <formula>1</formula>
    </cfRule>
  </conditionalFormatting>
  <conditionalFormatting sqref="M136">
    <cfRule type="cellIs" dxfId="148" priority="166" operator="between">
      <formula>7</formula>
      <formula>9</formula>
    </cfRule>
    <cfRule type="cellIs" dxfId="147" priority="167" operator="between">
      <formula>3</formula>
      <formula>6</formula>
    </cfRule>
    <cfRule type="cellIs" dxfId="146" priority="168" operator="between">
      <formula>2</formula>
      <formula>2</formula>
    </cfRule>
  </conditionalFormatting>
  <conditionalFormatting sqref="D148:D155">
    <cfRule type="cellIs" dxfId="145" priority="161" operator="equal">
      <formula>1</formula>
    </cfRule>
  </conditionalFormatting>
  <conditionalFormatting sqref="C148:C155">
    <cfRule type="cellIs" dxfId="144" priority="158" operator="between">
      <formula>7</formula>
      <formula>9</formula>
    </cfRule>
    <cfRule type="cellIs" dxfId="143" priority="159" operator="between">
      <formula>3</formula>
      <formula>6</formula>
    </cfRule>
    <cfRule type="cellIs" dxfId="142" priority="160" operator="between">
      <formula>2</formula>
      <formula>2</formula>
    </cfRule>
  </conditionalFormatting>
  <conditionalFormatting sqref="I149:I155">
    <cfRule type="cellIs" dxfId="141" priority="157" operator="equal">
      <formula>1</formula>
    </cfRule>
  </conditionalFormatting>
  <conditionalFormatting sqref="H149:H155">
    <cfRule type="cellIs" dxfId="140" priority="154" operator="between">
      <formula>7</formula>
      <formula>9</formula>
    </cfRule>
    <cfRule type="cellIs" dxfId="139" priority="155" operator="between">
      <formula>3</formula>
      <formula>6</formula>
    </cfRule>
    <cfRule type="cellIs" dxfId="138" priority="156" operator="between">
      <formula>2</formula>
      <formula>2</formula>
    </cfRule>
  </conditionalFormatting>
  <conditionalFormatting sqref="N149:N156">
    <cfRule type="cellIs" dxfId="137" priority="153" operator="equal">
      <formula>1</formula>
    </cfRule>
  </conditionalFormatting>
  <conditionalFormatting sqref="M156">
    <cfRule type="cellIs" dxfId="136" priority="150" operator="between">
      <formula>7</formula>
      <formula>9</formula>
    </cfRule>
    <cfRule type="cellIs" dxfId="135" priority="151" operator="between">
      <formula>3</formula>
      <formula>6</formula>
    </cfRule>
    <cfRule type="cellIs" dxfId="134" priority="152" operator="between">
      <formula>2</formula>
      <formula>2</formula>
    </cfRule>
  </conditionalFormatting>
  <conditionalFormatting sqref="S156">
    <cfRule type="cellIs" dxfId="133" priority="149" operator="equal">
      <formula>1</formula>
    </cfRule>
  </conditionalFormatting>
  <conditionalFormatting sqref="R156">
    <cfRule type="cellIs" dxfId="132" priority="146" operator="between">
      <formula>7</formula>
      <formula>9</formula>
    </cfRule>
    <cfRule type="cellIs" dxfId="131" priority="147" operator="between">
      <formula>3</formula>
      <formula>6</formula>
    </cfRule>
    <cfRule type="cellIs" dxfId="130" priority="148" operator="between">
      <formula>2</formula>
      <formula>2</formula>
    </cfRule>
  </conditionalFormatting>
  <conditionalFormatting sqref="I148">
    <cfRule type="cellIs" dxfId="129" priority="145" operator="equal">
      <formula>1</formula>
    </cfRule>
  </conditionalFormatting>
  <conditionalFormatting sqref="H148">
    <cfRule type="cellIs" dxfId="128" priority="142" operator="between">
      <formula>7</formula>
      <formula>9</formula>
    </cfRule>
    <cfRule type="cellIs" dxfId="127" priority="143" operator="between">
      <formula>3</formula>
      <formula>6</formula>
    </cfRule>
    <cfRule type="cellIs" dxfId="126" priority="144" operator="between">
      <formula>2</formula>
      <formula>2</formula>
    </cfRule>
  </conditionalFormatting>
  <conditionalFormatting sqref="N148">
    <cfRule type="cellIs" dxfId="125" priority="141" operator="equal">
      <formula>1</formula>
    </cfRule>
  </conditionalFormatting>
  <conditionalFormatting sqref="D160:D167">
    <cfRule type="cellIs" dxfId="124" priority="133" operator="equal">
      <formula>1</formula>
    </cfRule>
  </conditionalFormatting>
  <conditionalFormatting sqref="C160:C167">
    <cfRule type="cellIs" dxfId="123" priority="130" operator="between">
      <formula>7</formula>
      <formula>9</formula>
    </cfRule>
    <cfRule type="cellIs" dxfId="122" priority="131" operator="between">
      <formula>3</formula>
      <formula>6</formula>
    </cfRule>
    <cfRule type="cellIs" dxfId="121" priority="132" operator="between">
      <formula>2</formula>
      <formula>2</formula>
    </cfRule>
  </conditionalFormatting>
  <conditionalFormatting sqref="I161:I167">
    <cfRule type="cellIs" dxfId="120" priority="129" operator="equal">
      <formula>1</formula>
    </cfRule>
  </conditionalFormatting>
  <conditionalFormatting sqref="H161:H167">
    <cfRule type="cellIs" dxfId="119" priority="126" operator="between">
      <formula>7</formula>
      <formula>9</formula>
    </cfRule>
    <cfRule type="cellIs" dxfId="118" priority="127" operator="between">
      <formula>3</formula>
      <formula>6</formula>
    </cfRule>
    <cfRule type="cellIs" dxfId="117" priority="128" operator="between">
      <formula>2</formula>
      <formula>2</formula>
    </cfRule>
  </conditionalFormatting>
  <conditionalFormatting sqref="N168">
    <cfRule type="cellIs" dxfId="116" priority="125" operator="equal">
      <formula>1</formula>
    </cfRule>
  </conditionalFormatting>
  <conditionalFormatting sqref="M168">
    <cfRule type="cellIs" dxfId="115" priority="122" operator="between">
      <formula>7</formula>
      <formula>9</formula>
    </cfRule>
    <cfRule type="cellIs" dxfId="114" priority="123" operator="between">
      <formula>3</formula>
      <formula>6</formula>
    </cfRule>
    <cfRule type="cellIs" dxfId="113" priority="124" operator="between">
      <formula>2</formula>
      <formula>2</formula>
    </cfRule>
  </conditionalFormatting>
  <conditionalFormatting sqref="S168">
    <cfRule type="cellIs" dxfId="112" priority="121" operator="equal">
      <formula>1</formula>
    </cfRule>
  </conditionalFormatting>
  <conditionalFormatting sqref="R168">
    <cfRule type="cellIs" dxfId="111" priority="118" operator="between">
      <formula>7</formula>
      <formula>9</formula>
    </cfRule>
    <cfRule type="cellIs" dxfId="110" priority="119" operator="between">
      <formula>3</formula>
      <formula>6</formula>
    </cfRule>
    <cfRule type="cellIs" dxfId="109" priority="120" operator="between">
      <formula>2</formula>
      <formula>2</formula>
    </cfRule>
  </conditionalFormatting>
  <conditionalFormatting sqref="I160">
    <cfRule type="cellIs" dxfId="108" priority="117" operator="equal">
      <formula>1</formula>
    </cfRule>
  </conditionalFormatting>
  <conditionalFormatting sqref="H160">
    <cfRule type="cellIs" dxfId="107" priority="114" operator="between">
      <formula>7</formula>
      <formula>9</formula>
    </cfRule>
    <cfRule type="cellIs" dxfId="106" priority="115" operator="between">
      <formula>3</formula>
      <formula>6</formula>
    </cfRule>
    <cfRule type="cellIs" dxfId="105" priority="116" operator="between">
      <formula>2</formula>
      <formula>2</formula>
    </cfRule>
  </conditionalFormatting>
  <conditionalFormatting sqref="S17:S24">
    <cfRule type="cellIs" dxfId="104" priority="105" operator="equal">
      <formula>1</formula>
    </cfRule>
  </conditionalFormatting>
  <conditionalFormatting sqref="R17:R24">
    <cfRule type="cellIs" dxfId="103" priority="102" operator="between">
      <formula>7</formula>
      <formula>9</formula>
    </cfRule>
    <cfRule type="cellIs" dxfId="102" priority="103" operator="between">
      <formula>3</formula>
      <formula>6</formula>
    </cfRule>
    <cfRule type="cellIs" dxfId="101" priority="104" operator="between">
      <formula>2</formula>
      <formula>2</formula>
    </cfRule>
  </conditionalFormatting>
  <conditionalFormatting sqref="S16">
    <cfRule type="cellIs" dxfId="100" priority="101" operator="equal">
      <formula>1</formula>
    </cfRule>
  </conditionalFormatting>
  <conditionalFormatting sqref="R16">
    <cfRule type="cellIs" dxfId="99" priority="98" operator="between">
      <formula>7</formula>
      <formula>9</formula>
    </cfRule>
    <cfRule type="cellIs" dxfId="98" priority="99" operator="between">
      <formula>3</formula>
      <formula>6</formula>
    </cfRule>
    <cfRule type="cellIs" dxfId="97" priority="100" operator="between">
      <formula>2</formula>
      <formula>2</formula>
    </cfRule>
  </conditionalFormatting>
  <conditionalFormatting sqref="R29:R36">
    <cfRule type="cellIs" dxfId="96" priority="95" operator="between">
      <formula>7</formula>
      <formula>9</formula>
    </cfRule>
    <cfRule type="cellIs" dxfId="95" priority="96" operator="between">
      <formula>3</formula>
      <formula>6</formula>
    </cfRule>
    <cfRule type="cellIs" dxfId="94" priority="97" operator="between">
      <formula>2</formula>
      <formula>2</formula>
    </cfRule>
  </conditionalFormatting>
  <conditionalFormatting sqref="R28">
    <cfRule type="cellIs" dxfId="93" priority="92" operator="between">
      <formula>7</formula>
      <formula>9</formula>
    </cfRule>
    <cfRule type="cellIs" dxfId="92" priority="93" operator="between">
      <formula>3</formula>
      <formula>6</formula>
    </cfRule>
    <cfRule type="cellIs" dxfId="91" priority="94" operator="between">
      <formula>2</formula>
      <formula>2</formula>
    </cfRule>
  </conditionalFormatting>
  <conditionalFormatting sqref="I40:I47">
    <cfRule type="cellIs" dxfId="90" priority="91" operator="equal">
      <formula>1</formula>
    </cfRule>
  </conditionalFormatting>
  <conditionalFormatting sqref="H40:H47">
    <cfRule type="cellIs" dxfId="89" priority="88" operator="between">
      <formula>7</formula>
      <formula>9</formula>
    </cfRule>
    <cfRule type="cellIs" dxfId="88" priority="89" operator="between">
      <formula>3</formula>
      <formula>6</formula>
    </cfRule>
    <cfRule type="cellIs" dxfId="87" priority="90" operator="between">
      <formula>2</formula>
      <formula>2</formula>
    </cfRule>
  </conditionalFormatting>
  <conditionalFormatting sqref="I52:I59">
    <cfRule type="cellIs" dxfId="86" priority="87" operator="equal">
      <formula>1</formula>
    </cfRule>
  </conditionalFormatting>
  <conditionalFormatting sqref="H52:H59">
    <cfRule type="cellIs" dxfId="85" priority="84" operator="between">
      <formula>7</formula>
      <formula>9</formula>
    </cfRule>
    <cfRule type="cellIs" dxfId="84" priority="85" operator="between">
      <formula>3</formula>
      <formula>6</formula>
    </cfRule>
    <cfRule type="cellIs" dxfId="83" priority="86" operator="between">
      <formula>2</formula>
      <formula>2</formula>
    </cfRule>
  </conditionalFormatting>
  <conditionalFormatting sqref="I64:I71">
    <cfRule type="cellIs" dxfId="82" priority="83" operator="equal">
      <formula>1</formula>
    </cfRule>
  </conditionalFormatting>
  <conditionalFormatting sqref="H64:H71">
    <cfRule type="cellIs" dxfId="81" priority="80" operator="between">
      <formula>7</formula>
      <formula>9</formula>
    </cfRule>
    <cfRule type="cellIs" dxfId="80" priority="81" operator="between">
      <formula>3</formula>
      <formula>6</formula>
    </cfRule>
    <cfRule type="cellIs" dxfId="79" priority="82" operator="between">
      <formula>2</formula>
      <formula>2</formula>
    </cfRule>
  </conditionalFormatting>
  <conditionalFormatting sqref="I76:I83">
    <cfRule type="cellIs" dxfId="78" priority="79" operator="equal">
      <formula>1</formula>
    </cfRule>
  </conditionalFormatting>
  <conditionalFormatting sqref="H76:H83">
    <cfRule type="cellIs" dxfId="77" priority="76" operator="between">
      <formula>7</formula>
      <formula>9</formula>
    </cfRule>
    <cfRule type="cellIs" dxfId="76" priority="77" operator="between">
      <formula>3</formula>
      <formula>6</formula>
    </cfRule>
    <cfRule type="cellIs" dxfId="75" priority="78" operator="between">
      <formula>2</formula>
      <formula>2</formula>
    </cfRule>
  </conditionalFormatting>
  <conditionalFormatting sqref="S77:S84">
    <cfRule type="cellIs" dxfId="74" priority="75" operator="equal">
      <formula>1</formula>
    </cfRule>
  </conditionalFormatting>
  <conditionalFormatting sqref="R77:R84">
    <cfRule type="cellIs" dxfId="73" priority="72" operator="between">
      <formula>7</formula>
      <formula>9</formula>
    </cfRule>
    <cfRule type="cellIs" dxfId="72" priority="73" operator="between">
      <formula>3</formula>
      <formula>6</formula>
    </cfRule>
    <cfRule type="cellIs" dxfId="71" priority="74" operator="between">
      <formula>2</formula>
      <formula>2</formula>
    </cfRule>
  </conditionalFormatting>
  <conditionalFormatting sqref="S76">
    <cfRule type="cellIs" dxfId="70" priority="71" operator="equal">
      <formula>1</formula>
    </cfRule>
  </conditionalFormatting>
  <conditionalFormatting sqref="R76">
    <cfRule type="cellIs" dxfId="69" priority="68" operator="between">
      <formula>7</formula>
      <formula>9</formula>
    </cfRule>
    <cfRule type="cellIs" dxfId="68" priority="69" operator="between">
      <formula>3</formula>
      <formula>6</formula>
    </cfRule>
    <cfRule type="cellIs" dxfId="67" priority="70" operator="between">
      <formula>2</formula>
      <formula>2</formula>
    </cfRule>
  </conditionalFormatting>
  <conditionalFormatting sqref="I88:I95">
    <cfRule type="cellIs" dxfId="66" priority="67" operator="equal">
      <formula>1</formula>
    </cfRule>
  </conditionalFormatting>
  <conditionalFormatting sqref="H88:H95">
    <cfRule type="cellIs" dxfId="65" priority="64" operator="between">
      <formula>7</formula>
      <formula>9</formula>
    </cfRule>
    <cfRule type="cellIs" dxfId="64" priority="65" operator="between">
      <formula>3</formula>
      <formula>6</formula>
    </cfRule>
    <cfRule type="cellIs" dxfId="63" priority="66" operator="between">
      <formula>2</formula>
      <formula>2</formula>
    </cfRule>
  </conditionalFormatting>
  <conditionalFormatting sqref="S101:S108">
    <cfRule type="cellIs" dxfId="62" priority="63" operator="equal">
      <formula>1</formula>
    </cfRule>
  </conditionalFormatting>
  <conditionalFormatting sqref="R101:R108">
    <cfRule type="cellIs" dxfId="61" priority="60" operator="between">
      <formula>7</formula>
      <formula>9</formula>
    </cfRule>
    <cfRule type="cellIs" dxfId="60" priority="61" operator="between">
      <formula>3</formula>
      <formula>6</formula>
    </cfRule>
    <cfRule type="cellIs" dxfId="59" priority="62" operator="between">
      <formula>2</formula>
      <formula>2</formula>
    </cfRule>
  </conditionalFormatting>
  <conditionalFormatting sqref="S100">
    <cfRule type="cellIs" dxfId="58" priority="59" operator="equal">
      <formula>1</formula>
    </cfRule>
  </conditionalFormatting>
  <conditionalFormatting sqref="R100">
    <cfRule type="cellIs" dxfId="57" priority="56" operator="between">
      <formula>7</formula>
      <formula>9</formula>
    </cfRule>
    <cfRule type="cellIs" dxfId="56" priority="57" operator="between">
      <formula>3</formula>
      <formula>6</formula>
    </cfRule>
    <cfRule type="cellIs" dxfId="55" priority="58" operator="between">
      <formula>2</formula>
      <formula>2</formula>
    </cfRule>
  </conditionalFormatting>
  <conditionalFormatting sqref="I112:I119">
    <cfRule type="cellIs" dxfId="54" priority="55" operator="equal">
      <formula>1</formula>
    </cfRule>
  </conditionalFormatting>
  <conditionalFormatting sqref="H112:H119">
    <cfRule type="cellIs" dxfId="53" priority="52" operator="between">
      <formula>7</formula>
      <formula>9</formula>
    </cfRule>
    <cfRule type="cellIs" dxfId="52" priority="53" operator="between">
      <formula>3</formula>
      <formula>6</formula>
    </cfRule>
    <cfRule type="cellIs" dxfId="51" priority="54" operator="between">
      <formula>2</formula>
      <formula>2</formula>
    </cfRule>
  </conditionalFormatting>
  <conditionalFormatting sqref="S113:S120">
    <cfRule type="cellIs" dxfId="50" priority="51" operator="equal">
      <formula>1</formula>
    </cfRule>
  </conditionalFormatting>
  <conditionalFormatting sqref="R113:R120">
    <cfRule type="cellIs" dxfId="49" priority="48" operator="between">
      <formula>7</formula>
      <formula>9</formula>
    </cfRule>
    <cfRule type="cellIs" dxfId="48" priority="49" operator="between">
      <formula>3</formula>
      <formula>6</formula>
    </cfRule>
    <cfRule type="cellIs" dxfId="47" priority="50" operator="between">
      <formula>2</formula>
      <formula>2</formula>
    </cfRule>
  </conditionalFormatting>
  <conditionalFormatting sqref="S112">
    <cfRule type="cellIs" dxfId="46" priority="47" operator="equal">
      <formula>1</formula>
    </cfRule>
  </conditionalFormatting>
  <conditionalFormatting sqref="R112">
    <cfRule type="cellIs" dxfId="45" priority="44" operator="between">
      <formula>7</formula>
      <formula>9</formula>
    </cfRule>
    <cfRule type="cellIs" dxfId="44" priority="45" operator="between">
      <formula>3</formula>
      <formula>6</formula>
    </cfRule>
    <cfRule type="cellIs" dxfId="43" priority="46" operator="between">
      <formula>2</formula>
      <formula>2</formula>
    </cfRule>
  </conditionalFormatting>
  <conditionalFormatting sqref="S125:S132">
    <cfRule type="cellIs" dxfId="42" priority="43" operator="equal">
      <formula>1</formula>
    </cfRule>
  </conditionalFormatting>
  <conditionalFormatting sqref="R125:R132">
    <cfRule type="cellIs" dxfId="41" priority="40" operator="between">
      <formula>7</formula>
      <formula>9</formula>
    </cfRule>
    <cfRule type="cellIs" dxfId="40" priority="41" operator="between">
      <formula>3</formula>
      <formula>6</formula>
    </cfRule>
    <cfRule type="cellIs" dxfId="39" priority="42" operator="between">
      <formula>2</formula>
      <formula>2</formula>
    </cfRule>
  </conditionalFormatting>
  <conditionalFormatting sqref="S124">
    <cfRule type="cellIs" dxfId="38" priority="39" operator="equal">
      <formula>1</formula>
    </cfRule>
  </conditionalFormatting>
  <conditionalFormatting sqref="R124">
    <cfRule type="cellIs" dxfId="37" priority="36" operator="between">
      <formula>7</formula>
      <formula>9</formula>
    </cfRule>
    <cfRule type="cellIs" dxfId="36" priority="37" operator="between">
      <formula>3</formula>
      <formula>6</formula>
    </cfRule>
    <cfRule type="cellIs" dxfId="35" priority="38" operator="between">
      <formula>2</formula>
      <formula>2</formula>
    </cfRule>
  </conditionalFormatting>
  <conditionalFormatting sqref="I136:I143">
    <cfRule type="cellIs" dxfId="34" priority="35" operator="equal">
      <formula>1</formula>
    </cfRule>
  </conditionalFormatting>
  <conditionalFormatting sqref="H136:H143">
    <cfRule type="cellIs" dxfId="33" priority="32" operator="between">
      <formula>7</formula>
      <formula>9</formula>
    </cfRule>
    <cfRule type="cellIs" dxfId="32" priority="33" operator="between">
      <formula>3</formula>
      <formula>6</formula>
    </cfRule>
    <cfRule type="cellIs" dxfId="31" priority="34" operator="between">
      <formula>2</formula>
      <formula>2</formula>
    </cfRule>
  </conditionalFormatting>
  <conditionalFormatting sqref="S137:S144">
    <cfRule type="cellIs" dxfId="30" priority="31" operator="equal">
      <formula>1</formula>
    </cfRule>
  </conditionalFormatting>
  <conditionalFormatting sqref="R137:R144">
    <cfRule type="cellIs" dxfId="29" priority="28" operator="between">
      <formula>7</formula>
      <formula>9</formula>
    </cfRule>
    <cfRule type="cellIs" dxfId="28" priority="29" operator="between">
      <formula>3</formula>
      <formula>6</formula>
    </cfRule>
    <cfRule type="cellIs" dxfId="27" priority="30" operator="between">
      <formula>2</formula>
      <formula>2</formula>
    </cfRule>
  </conditionalFormatting>
  <conditionalFormatting sqref="S136">
    <cfRule type="cellIs" dxfId="26" priority="27" operator="equal">
      <formula>1</formula>
    </cfRule>
  </conditionalFormatting>
  <conditionalFormatting sqref="R136">
    <cfRule type="cellIs" dxfId="25" priority="24" operator="between">
      <formula>7</formula>
      <formula>9</formula>
    </cfRule>
    <cfRule type="cellIs" dxfId="24" priority="25" operator="between">
      <formula>3</formula>
      <formula>6</formula>
    </cfRule>
    <cfRule type="cellIs" dxfId="23" priority="26" operator="between">
      <formula>2</formula>
      <formula>2</formula>
    </cfRule>
  </conditionalFormatting>
  <conditionalFormatting sqref="M148:M155">
    <cfRule type="cellIs" dxfId="22" priority="21" operator="between">
      <formula>7</formula>
      <formula>9</formula>
    </cfRule>
    <cfRule type="cellIs" dxfId="21" priority="22" operator="between">
      <formula>3</formula>
      <formula>6</formula>
    </cfRule>
    <cfRule type="cellIs" dxfId="20" priority="23" operator="between">
      <formula>2</formula>
      <formula>2</formula>
    </cfRule>
  </conditionalFormatting>
  <conditionalFormatting sqref="S149:S155">
    <cfRule type="cellIs" dxfId="19" priority="20" operator="equal">
      <formula>1</formula>
    </cfRule>
  </conditionalFormatting>
  <conditionalFormatting sqref="R149:R155">
    <cfRule type="cellIs" dxfId="18" priority="17" operator="between">
      <formula>7</formula>
      <formula>9</formula>
    </cfRule>
    <cfRule type="cellIs" dxfId="17" priority="18" operator="between">
      <formula>3</formula>
      <formula>6</formula>
    </cfRule>
    <cfRule type="cellIs" dxfId="16" priority="19" operator="between">
      <formula>2</formula>
      <formula>2</formula>
    </cfRule>
  </conditionalFormatting>
  <conditionalFormatting sqref="S148">
    <cfRule type="cellIs" dxfId="15" priority="16" operator="equal">
      <formula>1</formula>
    </cfRule>
  </conditionalFormatting>
  <conditionalFormatting sqref="R148">
    <cfRule type="cellIs" dxfId="14" priority="13" operator="between">
      <formula>7</formula>
      <formula>9</formula>
    </cfRule>
    <cfRule type="cellIs" dxfId="13" priority="14" operator="between">
      <formula>3</formula>
      <formula>6</formula>
    </cfRule>
    <cfRule type="cellIs" dxfId="12" priority="15" operator="between">
      <formula>2</formula>
      <formula>2</formula>
    </cfRule>
  </conditionalFormatting>
  <conditionalFormatting sqref="N160:N167">
    <cfRule type="cellIs" dxfId="11" priority="12" operator="equal">
      <formula>1</formula>
    </cfRule>
  </conditionalFormatting>
  <conditionalFormatting sqref="M160:M167">
    <cfRule type="cellIs" dxfId="10" priority="9" operator="between">
      <formula>7</formula>
      <formula>9</formula>
    </cfRule>
    <cfRule type="cellIs" dxfId="9" priority="10" operator="between">
      <formula>3</formula>
      <formula>6</formula>
    </cfRule>
    <cfRule type="cellIs" dxfId="8" priority="11" operator="between">
      <formula>2</formula>
      <formula>2</formula>
    </cfRule>
  </conditionalFormatting>
  <conditionalFormatting sqref="S161:S167">
    <cfRule type="cellIs" dxfId="7" priority="8" operator="equal">
      <formula>1</formula>
    </cfRule>
  </conditionalFormatting>
  <conditionalFormatting sqref="R161:R167">
    <cfRule type="cellIs" dxfId="6" priority="5" operator="between">
      <formula>7</formula>
      <formula>9</formula>
    </cfRule>
    <cfRule type="cellIs" dxfId="5" priority="6" operator="between">
      <formula>3</formula>
      <formula>6</formula>
    </cfRule>
    <cfRule type="cellIs" dxfId="4" priority="7" operator="between">
      <formula>2</formula>
      <formula>2</formula>
    </cfRule>
  </conditionalFormatting>
  <conditionalFormatting sqref="S160">
    <cfRule type="cellIs" dxfId="3" priority="4" operator="equal">
      <formula>1</formula>
    </cfRule>
  </conditionalFormatting>
  <conditionalFormatting sqref="R160">
    <cfRule type="cellIs" dxfId="2" priority="1" operator="between">
      <formula>7</formula>
      <formula>9</formula>
    </cfRule>
    <cfRule type="cellIs" dxfId="1" priority="2" operator="between">
      <formula>3</formula>
      <formula>6</formula>
    </cfRule>
    <cfRule type="cellIs" dxfId="0" priority="3" operator="between">
      <formula>2</formula>
      <formula>2</formula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X!$A$2:$A$808</xm:f>
          </x14:formula1>
          <xm:sqref>B4:B11 G4:G11 L4:L12 B148:B155 G148:G155 Q136:Q144 L148:L156 Q4:Q12 B40:B47 Q28:Q36 L40:L48 Q40:Q48 B16:B23 G16:G23 L16:L24 L160:L168 B28:B35 G28:G35 L28:L36 Q16:Q24 B52:B59 G40:G47 L52:L60 Q52:Q60 B64:B71 G52:G59 L64:L72 Q64:Q72 B76:B83 G64:G71 L76:L84 G76:G83 B88:B95 Q76:Q84 L88:L96 Q88:Q96 B100:B107 G100:G107 L100:L108 G88:G95 B112:B119 Q100:Q108 L112:L120 G112:G119 B124:B131 G124:G131 L124:L132 Q112:Q120 B136:B143 Q124:Q132 L136:L144 G136:G143 B160:B167 G160:G167 Q148:Q156 Q160:Q168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60"/>
  <sheetViews>
    <sheetView workbookViewId="0">
      <selection activeCell="C11" sqref="C11"/>
    </sheetView>
  </sheetViews>
  <sheetFormatPr defaultRowHeight="11.25" x14ac:dyDescent="0.15"/>
  <cols>
    <col min="1" max="1" width="27.1640625" bestFit="1" customWidth="1"/>
    <col min="2" max="2" width="6" style="3" bestFit="1" customWidth="1"/>
    <col min="3" max="3" width="27.1640625" bestFit="1" customWidth="1"/>
  </cols>
  <sheetData>
    <row r="2" spans="1:3" x14ac:dyDescent="0.15">
      <c r="A2" s="1" t="s">
        <v>1550</v>
      </c>
      <c r="B2" s="4" t="s">
        <v>1157</v>
      </c>
      <c r="C2" s="1" t="s">
        <v>1550</v>
      </c>
    </row>
    <row r="3" spans="1:3" x14ac:dyDescent="0.15">
      <c r="A3" s="1" t="s">
        <v>13</v>
      </c>
      <c r="B3" s="4" t="s">
        <v>745</v>
      </c>
      <c r="C3" s="1" t="s">
        <v>13</v>
      </c>
    </row>
    <row r="4" spans="1:3" x14ac:dyDescent="0.15">
      <c r="A4" s="1" t="s">
        <v>15</v>
      </c>
      <c r="B4" s="4" t="s">
        <v>747</v>
      </c>
      <c r="C4" s="1" t="s">
        <v>15</v>
      </c>
    </row>
    <row r="5" spans="1:3" x14ac:dyDescent="0.15">
      <c r="A5" s="1" t="s">
        <v>14</v>
      </c>
      <c r="B5" s="4" t="s">
        <v>746</v>
      </c>
      <c r="C5" s="1" t="s">
        <v>14</v>
      </c>
    </row>
    <row r="6" spans="1:3" x14ac:dyDescent="0.15">
      <c r="A6" s="1" t="s">
        <v>24</v>
      </c>
      <c r="B6" s="4" t="s">
        <v>757</v>
      </c>
      <c r="C6" s="1" t="s">
        <v>24</v>
      </c>
    </row>
    <row r="7" spans="1:3" x14ac:dyDescent="0.15">
      <c r="A7" s="1" t="s">
        <v>19</v>
      </c>
      <c r="B7" s="4" t="s">
        <v>752</v>
      </c>
      <c r="C7" s="1" t="s">
        <v>19</v>
      </c>
    </row>
    <row r="8" spans="1:3" x14ac:dyDescent="0.15">
      <c r="A8" s="1" t="s">
        <v>30</v>
      </c>
      <c r="B8" s="4" t="s">
        <v>763</v>
      </c>
      <c r="C8" s="1" t="s">
        <v>30</v>
      </c>
    </row>
    <row r="9" spans="1:3" x14ac:dyDescent="0.15">
      <c r="A9" s="1" t="s">
        <v>27</v>
      </c>
      <c r="B9" s="4" t="s">
        <v>760</v>
      </c>
      <c r="C9" s="1" t="s">
        <v>27</v>
      </c>
    </row>
    <row r="10" spans="1:3" x14ac:dyDescent="0.15">
      <c r="A10" s="1" t="s">
        <v>674</v>
      </c>
      <c r="B10" s="5" t="s">
        <v>1490</v>
      </c>
      <c r="C10" s="1" t="s">
        <v>674</v>
      </c>
    </row>
    <row r="11" spans="1:3" x14ac:dyDescent="0.15">
      <c r="A11" s="1" t="s">
        <v>4</v>
      </c>
      <c r="B11" s="4" t="s">
        <v>732</v>
      </c>
      <c r="C11" s="1" t="s">
        <v>4</v>
      </c>
    </row>
    <row r="12" spans="1:3" x14ac:dyDescent="0.15">
      <c r="A12" s="1" t="s">
        <v>10</v>
      </c>
      <c r="B12" s="4" t="s">
        <v>739</v>
      </c>
      <c r="C12" s="1" t="s">
        <v>10</v>
      </c>
    </row>
    <row r="13" spans="1:3" x14ac:dyDescent="0.15">
      <c r="A13" s="1" t="s">
        <v>12</v>
      </c>
      <c r="B13" s="4" t="s">
        <v>744</v>
      </c>
      <c r="C13" s="1" t="s">
        <v>12</v>
      </c>
    </row>
    <row r="14" spans="1:3" x14ac:dyDescent="0.15">
      <c r="A14" s="1" t="s">
        <v>544</v>
      </c>
      <c r="B14" s="5" t="s">
        <v>1353</v>
      </c>
      <c r="C14" s="1" t="s">
        <v>544</v>
      </c>
    </row>
    <row r="15" spans="1:3" x14ac:dyDescent="0.15">
      <c r="A15" s="1" t="s">
        <v>1551</v>
      </c>
      <c r="B15" s="4" t="s">
        <v>755</v>
      </c>
      <c r="C15" s="1" t="s">
        <v>1551</v>
      </c>
    </row>
    <row r="16" spans="1:3" x14ac:dyDescent="0.15">
      <c r="A16" s="1" t="s">
        <v>25</v>
      </c>
      <c r="B16" s="4" t="s">
        <v>758</v>
      </c>
      <c r="C16" s="1" t="s">
        <v>25</v>
      </c>
    </row>
    <row r="17" spans="1:3" x14ac:dyDescent="0.15">
      <c r="A17" s="1" t="s">
        <v>9</v>
      </c>
      <c r="B17" s="4" t="s">
        <v>738</v>
      </c>
      <c r="C17" s="1" t="s">
        <v>9</v>
      </c>
    </row>
    <row r="18" spans="1:3" x14ac:dyDescent="0.15">
      <c r="A18" s="1" t="s">
        <v>6</v>
      </c>
      <c r="B18" s="4" t="s">
        <v>735</v>
      </c>
      <c r="C18" s="1" t="s">
        <v>6</v>
      </c>
    </row>
    <row r="19" spans="1:3" x14ac:dyDescent="0.15">
      <c r="A19" s="1" t="s">
        <v>26</v>
      </c>
      <c r="B19" s="4" t="s">
        <v>759</v>
      </c>
      <c r="C19" s="1" t="s">
        <v>26</v>
      </c>
    </row>
    <row r="20" spans="1:3" x14ac:dyDescent="0.15">
      <c r="A20" s="1" t="s">
        <v>32</v>
      </c>
      <c r="B20" s="4" t="s">
        <v>765</v>
      </c>
      <c r="C20" s="1" t="s">
        <v>32</v>
      </c>
    </row>
    <row r="21" spans="1:3" x14ac:dyDescent="0.15">
      <c r="A21" s="1" t="s">
        <v>1</v>
      </c>
      <c r="B21" s="4" t="s">
        <v>727</v>
      </c>
      <c r="C21" s="1" t="s">
        <v>1</v>
      </c>
    </row>
    <row r="22" spans="1:3" x14ac:dyDescent="0.15">
      <c r="A22" s="1" t="s">
        <v>3</v>
      </c>
      <c r="B22" s="4" t="s">
        <v>731</v>
      </c>
      <c r="C22" s="1" t="s">
        <v>3</v>
      </c>
    </row>
    <row r="23" spans="1:3" x14ac:dyDescent="0.15">
      <c r="A23" s="1" t="s">
        <v>11</v>
      </c>
      <c r="B23" s="4" t="s">
        <v>741</v>
      </c>
      <c r="C23" s="1" t="s">
        <v>11</v>
      </c>
    </row>
    <row r="24" spans="1:3" x14ac:dyDescent="0.15">
      <c r="A24" s="1" t="s">
        <v>1552</v>
      </c>
      <c r="B24" s="4" t="s">
        <v>730</v>
      </c>
      <c r="C24" s="1" t="s">
        <v>1552</v>
      </c>
    </row>
    <row r="25" spans="1:3" x14ac:dyDescent="0.15">
      <c r="A25" s="1" t="s">
        <v>540</v>
      </c>
      <c r="B25" s="5" t="s">
        <v>1349</v>
      </c>
      <c r="C25" s="1" t="s">
        <v>540</v>
      </c>
    </row>
    <row r="26" spans="1:3" x14ac:dyDescent="0.15">
      <c r="A26" s="1" t="s">
        <v>0</v>
      </c>
      <c r="B26" s="4" t="s">
        <v>726</v>
      </c>
      <c r="C26" s="1" t="s">
        <v>0</v>
      </c>
    </row>
    <row r="27" spans="1:3" x14ac:dyDescent="0.15">
      <c r="A27" s="1" t="s">
        <v>20</v>
      </c>
      <c r="B27" s="4" t="s">
        <v>753</v>
      </c>
      <c r="C27" s="1" t="s">
        <v>20</v>
      </c>
    </row>
    <row r="28" spans="1:3" x14ac:dyDescent="0.15">
      <c r="A28" s="1" t="s">
        <v>1553</v>
      </c>
      <c r="B28" s="4" t="s">
        <v>742</v>
      </c>
      <c r="C28" s="1" t="s">
        <v>1553</v>
      </c>
    </row>
    <row r="29" spans="1:3" x14ac:dyDescent="0.15">
      <c r="A29" s="1" t="s">
        <v>532</v>
      </c>
      <c r="B29" s="5" t="s">
        <v>1339</v>
      </c>
      <c r="C29" s="1" t="s">
        <v>532</v>
      </c>
    </row>
    <row r="30" spans="1:3" x14ac:dyDescent="0.15">
      <c r="A30" s="1" t="s">
        <v>531</v>
      </c>
      <c r="B30" s="5" t="s">
        <v>1338</v>
      </c>
      <c r="C30" s="1" t="s">
        <v>531</v>
      </c>
    </row>
    <row r="31" spans="1:3" x14ac:dyDescent="0.15">
      <c r="A31" s="1" t="s">
        <v>7</v>
      </c>
      <c r="B31" s="4" t="s">
        <v>736</v>
      </c>
      <c r="C31" s="1" t="s">
        <v>7</v>
      </c>
    </row>
    <row r="32" spans="1:3" x14ac:dyDescent="0.15">
      <c r="A32" s="1" t="s">
        <v>17</v>
      </c>
      <c r="B32" s="4" t="s">
        <v>749</v>
      </c>
      <c r="C32" s="1" t="s">
        <v>17</v>
      </c>
    </row>
    <row r="33" spans="1:3" x14ac:dyDescent="0.15">
      <c r="A33" s="1" t="s">
        <v>16</v>
      </c>
      <c r="B33" s="4" t="s">
        <v>748</v>
      </c>
      <c r="C33" s="1" t="s">
        <v>16</v>
      </c>
    </row>
    <row r="34" spans="1:3" x14ac:dyDescent="0.15">
      <c r="A34" s="1" t="s">
        <v>21</v>
      </c>
      <c r="B34" s="4" t="s">
        <v>754</v>
      </c>
      <c r="C34" s="1" t="s">
        <v>21</v>
      </c>
    </row>
    <row r="35" spans="1:3" x14ac:dyDescent="0.15">
      <c r="A35" s="1" t="s">
        <v>5</v>
      </c>
      <c r="B35" s="4" t="s">
        <v>734</v>
      </c>
      <c r="C35" s="1" t="s">
        <v>5</v>
      </c>
    </row>
    <row r="36" spans="1:3" x14ac:dyDescent="0.15">
      <c r="A36" s="1" t="s">
        <v>533</v>
      </c>
      <c r="B36" s="5" t="s">
        <v>1340</v>
      </c>
      <c r="C36" s="1" t="s">
        <v>533</v>
      </c>
    </row>
    <row r="37" spans="1:3" x14ac:dyDescent="0.15">
      <c r="A37" s="1" t="s">
        <v>676</v>
      </c>
      <c r="B37" s="5" t="s">
        <v>1492</v>
      </c>
      <c r="C37" s="1" t="s">
        <v>676</v>
      </c>
    </row>
    <row r="38" spans="1:3" x14ac:dyDescent="0.15">
      <c r="A38" s="1" t="s">
        <v>18</v>
      </c>
      <c r="B38" s="4" t="s">
        <v>751</v>
      </c>
      <c r="C38" s="1" t="s">
        <v>18</v>
      </c>
    </row>
    <row r="39" spans="1:3" x14ac:dyDescent="0.15">
      <c r="A39" s="1" t="s">
        <v>8</v>
      </c>
      <c r="B39" s="4" t="s">
        <v>737</v>
      </c>
      <c r="C39" s="1" t="s">
        <v>8</v>
      </c>
    </row>
    <row r="40" spans="1:3" x14ac:dyDescent="0.15">
      <c r="A40" s="1" t="s">
        <v>1554</v>
      </c>
      <c r="B40" s="5" t="s">
        <v>1344</v>
      </c>
      <c r="C40" s="1" t="s">
        <v>1554</v>
      </c>
    </row>
    <row r="41" spans="1:3" x14ac:dyDescent="0.15">
      <c r="A41" s="1" t="s">
        <v>31</v>
      </c>
      <c r="B41" s="4" t="s">
        <v>764</v>
      </c>
      <c r="C41" s="1" t="s">
        <v>31</v>
      </c>
    </row>
    <row r="42" spans="1:3" x14ac:dyDescent="0.15">
      <c r="A42" s="1" t="s">
        <v>680</v>
      </c>
      <c r="B42" s="5" t="s">
        <v>1496</v>
      </c>
      <c r="C42" s="1" t="s">
        <v>680</v>
      </c>
    </row>
    <row r="43" spans="1:3" x14ac:dyDescent="0.15">
      <c r="A43" s="1" t="s">
        <v>1555</v>
      </c>
      <c r="B43" s="4" t="s">
        <v>729</v>
      </c>
      <c r="C43" s="1" t="s">
        <v>1555</v>
      </c>
    </row>
    <row r="44" spans="1:3" x14ac:dyDescent="0.15">
      <c r="A44" s="1" t="s">
        <v>29</v>
      </c>
      <c r="B44" s="4" t="s">
        <v>762</v>
      </c>
      <c r="C44" s="1" t="s">
        <v>29</v>
      </c>
    </row>
    <row r="45" spans="1:3" x14ac:dyDescent="0.15">
      <c r="A45" s="1" t="s">
        <v>678</v>
      </c>
      <c r="B45" s="5" t="s">
        <v>1494</v>
      </c>
      <c r="C45" s="1" t="s">
        <v>678</v>
      </c>
    </row>
    <row r="46" spans="1:3" x14ac:dyDescent="0.15">
      <c r="A46" s="1" t="s">
        <v>534</v>
      </c>
      <c r="B46" s="5" t="s">
        <v>1341</v>
      </c>
      <c r="C46" s="1" t="s">
        <v>534</v>
      </c>
    </row>
    <row r="47" spans="1:3" x14ac:dyDescent="0.15">
      <c r="A47" s="1" t="s">
        <v>681</v>
      </c>
      <c r="B47" s="5" t="s">
        <v>1497</v>
      </c>
      <c r="C47" s="1" t="s">
        <v>681</v>
      </c>
    </row>
    <row r="48" spans="1:3" x14ac:dyDescent="0.15">
      <c r="A48" s="1" t="s">
        <v>28</v>
      </c>
      <c r="B48" s="4" t="s">
        <v>761</v>
      </c>
      <c r="C48" s="1" t="s">
        <v>28</v>
      </c>
    </row>
    <row r="49" spans="1:3" x14ac:dyDescent="0.15">
      <c r="A49" s="1" t="s">
        <v>535</v>
      </c>
      <c r="B49" s="5" t="s">
        <v>1342</v>
      </c>
      <c r="C49" s="1" t="s">
        <v>535</v>
      </c>
    </row>
    <row r="50" spans="1:3" x14ac:dyDescent="0.15">
      <c r="A50" s="1" t="s">
        <v>682</v>
      </c>
      <c r="B50" s="5" t="s">
        <v>1498</v>
      </c>
      <c r="C50" s="1" t="s">
        <v>682</v>
      </c>
    </row>
    <row r="51" spans="1:3" x14ac:dyDescent="0.15">
      <c r="A51" s="1" t="s">
        <v>536</v>
      </c>
      <c r="B51" s="5" t="s">
        <v>1343</v>
      </c>
      <c r="C51" s="1" t="s">
        <v>536</v>
      </c>
    </row>
    <row r="52" spans="1:3" x14ac:dyDescent="0.15">
      <c r="A52" s="1" t="s">
        <v>677</v>
      </c>
      <c r="B52" s="5" t="s">
        <v>1493</v>
      </c>
      <c r="C52" s="1" t="s">
        <v>677</v>
      </c>
    </row>
    <row r="53" spans="1:3" x14ac:dyDescent="0.15">
      <c r="A53" s="8" t="s">
        <v>1557</v>
      </c>
      <c r="B53" s="7" t="s">
        <v>1556</v>
      </c>
      <c r="C53" s="8" t="s">
        <v>1557</v>
      </c>
    </row>
    <row r="54" spans="1:3" x14ac:dyDescent="0.15">
      <c r="A54" s="8" t="s">
        <v>1559</v>
      </c>
      <c r="B54" s="7" t="s">
        <v>1558</v>
      </c>
      <c r="C54" s="8" t="s">
        <v>1559</v>
      </c>
    </row>
    <row r="55" spans="1:3" x14ac:dyDescent="0.15">
      <c r="A55" s="1" t="s">
        <v>1560</v>
      </c>
      <c r="B55" s="4" t="s">
        <v>743</v>
      </c>
      <c r="C55" s="1" t="s">
        <v>1560</v>
      </c>
    </row>
    <row r="56" spans="1:3" x14ac:dyDescent="0.15">
      <c r="A56" s="1" t="s">
        <v>23</v>
      </c>
      <c r="B56" s="4" t="s">
        <v>756</v>
      </c>
      <c r="C56" s="1" t="s">
        <v>23</v>
      </c>
    </row>
    <row r="57" spans="1:3" x14ac:dyDescent="0.15">
      <c r="A57" s="1" t="s">
        <v>675</v>
      </c>
      <c r="B57" s="5" t="s">
        <v>1491</v>
      </c>
      <c r="C57" s="1" t="s">
        <v>675</v>
      </c>
    </row>
    <row r="58" spans="1:3" x14ac:dyDescent="0.15">
      <c r="A58" s="1" t="s">
        <v>542</v>
      </c>
      <c r="B58" s="5" t="s">
        <v>1351</v>
      </c>
      <c r="C58" s="1" t="s">
        <v>542</v>
      </c>
    </row>
    <row r="59" spans="1:3" x14ac:dyDescent="0.15">
      <c r="A59" s="1" t="s">
        <v>673</v>
      </c>
      <c r="B59" s="5" t="s">
        <v>1489</v>
      </c>
      <c r="C59" s="1" t="s">
        <v>673</v>
      </c>
    </row>
    <row r="60" spans="1:3" x14ac:dyDescent="0.15">
      <c r="A60" s="1" t="s">
        <v>543</v>
      </c>
      <c r="B60" s="5" t="s">
        <v>1352</v>
      </c>
      <c r="C60" s="1" t="s">
        <v>543</v>
      </c>
    </row>
    <row r="61" spans="1:3" x14ac:dyDescent="0.15">
      <c r="A61" s="1" t="s">
        <v>541</v>
      </c>
      <c r="B61" s="5" t="s">
        <v>1350</v>
      </c>
      <c r="C61" s="1" t="s">
        <v>541</v>
      </c>
    </row>
    <row r="62" spans="1:3" x14ac:dyDescent="0.15">
      <c r="A62" s="1" t="s">
        <v>1561</v>
      </c>
      <c r="B62" s="5" t="s">
        <v>1345</v>
      </c>
      <c r="C62" s="1" t="s">
        <v>1561</v>
      </c>
    </row>
    <row r="63" spans="1:3" x14ac:dyDescent="0.15">
      <c r="A63" s="1" t="s">
        <v>2</v>
      </c>
      <c r="B63" s="4" t="s">
        <v>728</v>
      </c>
      <c r="C63" s="1" t="s">
        <v>2</v>
      </c>
    </row>
    <row r="64" spans="1:3" x14ac:dyDescent="0.15">
      <c r="A64" s="1" t="s">
        <v>537</v>
      </c>
      <c r="B64" s="5" t="s">
        <v>1346</v>
      </c>
      <c r="C64" s="1" t="s">
        <v>537</v>
      </c>
    </row>
    <row r="65" spans="1:3" x14ac:dyDescent="0.15">
      <c r="A65" s="1" t="s">
        <v>538</v>
      </c>
      <c r="B65" s="5" t="s">
        <v>1347</v>
      </c>
      <c r="C65" s="1" t="s">
        <v>538</v>
      </c>
    </row>
    <row r="66" spans="1:3" x14ac:dyDescent="0.15">
      <c r="A66" s="1" t="s">
        <v>539</v>
      </c>
      <c r="B66" s="5" t="s">
        <v>1348</v>
      </c>
      <c r="C66" s="1" t="s">
        <v>539</v>
      </c>
    </row>
    <row r="67" spans="1:3" x14ac:dyDescent="0.15">
      <c r="A67" s="1" t="s">
        <v>1562</v>
      </c>
      <c r="B67" s="4" t="s">
        <v>740</v>
      </c>
      <c r="C67" s="1" t="s">
        <v>1562</v>
      </c>
    </row>
    <row r="68" spans="1:3" x14ac:dyDescent="0.15">
      <c r="A68" s="1" t="s">
        <v>1563</v>
      </c>
      <c r="B68" s="4" t="s">
        <v>733</v>
      </c>
      <c r="C68" s="1" t="s">
        <v>1563</v>
      </c>
    </row>
    <row r="69" spans="1:3" x14ac:dyDescent="0.15">
      <c r="A69" s="1" t="s">
        <v>1564</v>
      </c>
      <c r="B69" s="4" t="s">
        <v>750</v>
      </c>
      <c r="C69" s="1" t="s">
        <v>1564</v>
      </c>
    </row>
    <row r="70" spans="1:3" x14ac:dyDescent="0.15">
      <c r="A70" s="8" t="s">
        <v>1566</v>
      </c>
      <c r="B70" s="7" t="s">
        <v>1565</v>
      </c>
      <c r="C70" s="8" t="s">
        <v>1566</v>
      </c>
    </row>
    <row r="71" spans="1:3" x14ac:dyDescent="0.15">
      <c r="A71" s="1" t="s">
        <v>1567</v>
      </c>
      <c r="B71" s="5" t="s">
        <v>1306</v>
      </c>
      <c r="C71" s="1" t="s">
        <v>1567</v>
      </c>
    </row>
    <row r="72" spans="1:3" x14ac:dyDescent="0.15">
      <c r="A72" s="1" t="s">
        <v>49</v>
      </c>
      <c r="B72" s="4" t="s">
        <v>784</v>
      </c>
      <c r="C72" s="1" t="s">
        <v>49</v>
      </c>
    </row>
    <row r="73" spans="1:3" x14ac:dyDescent="0.15">
      <c r="A73" s="1" t="s">
        <v>58</v>
      </c>
      <c r="B73" s="4" t="s">
        <v>794</v>
      </c>
      <c r="C73" s="1" t="s">
        <v>58</v>
      </c>
    </row>
    <row r="74" spans="1:3" x14ac:dyDescent="0.15">
      <c r="A74" s="1" t="s">
        <v>39</v>
      </c>
      <c r="B74" s="4" t="s">
        <v>774</v>
      </c>
      <c r="C74" s="1" t="s">
        <v>39</v>
      </c>
    </row>
    <row r="75" spans="1:3" x14ac:dyDescent="0.15">
      <c r="A75" s="1" t="s">
        <v>38</v>
      </c>
      <c r="B75" s="4" t="s">
        <v>773</v>
      </c>
      <c r="C75" s="1" t="s">
        <v>38</v>
      </c>
    </row>
    <row r="76" spans="1:3" x14ac:dyDescent="0.15">
      <c r="A76" s="1" t="s">
        <v>54</v>
      </c>
      <c r="B76" s="4" t="s">
        <v>789</v>
      </c>
      <c r="C76" s="1" t="s">
        <v>54</v>
      </c>
    </row>
    <row r="77" spans="1:3" x14ac:dyDescent="0.15">
      <c r="A77" s="1" t="s">
        <v>53</v>
      </c>
      <c r="B77" s="4" t="s">
        <v>788</v>
      </c>
      <c r="C77" s="1" t="s">
        <v>53</v>
      </c>
    </row>
    <row r="78" spans="1:3" x14ac:dyDescent="0.15">
      <c r="A78" s="1" t="s">
        <v>59</v>
      </c>
      <c r="B78" s="4" t="s">
        <v>795</v>
      </c>
      <c r="C78" s="1" t="s">
        <v>59</v>
      </c>
    </row>
    <row r="79" spans="1:3" x14ac:dyDescent="0.15">
      <c r="A79" s="1" t="s">
        <v>52</v>
      </c>
      <c r="B79" s="4" t="s">
        <v>787</v>
      </c>
      <c r="C79" s="1" t="s">
        <v>52</v>
      </c>
    </row>
    <row r="80" spans="1:3" x14ac:dyDescent="0.15">
      <c r="A80" s="1" t="s">
        <v>50</v>
      </c>
      <c r="B80" s="4" t="s">
        <v>785</v>
      </c>
      <c r="C80" s="1" t="s">
        <v>50</v>
      </c>
    </row>
    <row r="81" spans="1:3" x14ac:dyDescent="0.15">
      <c r="A81" s="1" t="s">
        <v>42</v>
      </c>
      <c r="B81" s="4" t="s">
        <v>777</v>
      </c>
      <c r="C81" s="1" t="s">
        <v>42</v>
      </c>
    </row>
    <row r="82" spans="1:3" x14ac:dyDescent="0.15">
      <c r="A82" s="1" t="s">
        <v>36</v>
      </c>
      <c r="B82" s="4" t="s">
        <v>771</v>
      </c>
      <c r="C82" s="1" t="s">
        <v>36</v>
      </c>
    </row>
    <row r="83" spans="1:3" x14ac:dyDescent="0.15">
      <c r="A83" s="1" t="s">
        <v>1568</v>
      </c>
      <c r="B83" s="4" t="s">
        <v>797</v>
      </c>
      <c r="C83" s="1" t="s">
        <v>1568</v>
      </c>
    </row>
    <row r="84" spans="1:3" x14ac:dyDescent="0.15">
      <c r="A84" s="1" t="s">
        <v>66</v>
      </c>
      <c r="B84" s="4" t="s">
        <v>803</v>
      </c>
      <c r="C84" s="1" t="s">
        <v>66</v>
      </c>
    </row>
    <row r="85" spans="1:3" x14ac:dyDescent="0.15">
      <c r="A85" s="1" t="s">
        <v>35</v>
      </c>
      <c r="B85" s="4" t="s">
        <v>770</v>
      </c>
      <c r="C85" s="1" t="s">
        <v>35</v>
      </c>
    </row>
    <row r="86" spans="1:3" x14ac:dyDescent="0.15">
      <c r="A86" s="1" t="s">
        <v>65</v>
      </c>
      <c r="B86" s="4" t="s">
        <v>802</v>
      </c>
      <c r="C86" s="1" t="s">
        <v>65</v>
      </c>
    </row>
    <row r="87" spans="1:3" x14ac:dyDescent="0.15">
      <c r="A87" s="1" t="s">
        <v>504</v>
      </c>
      <c r="B87" s="5" t="s">
        <v>1310</v>
      </c>
      <c r="C87" s="1" t="s">
        <v>504</v>
      </c>
    </row>
    <row r="88" spans="1:3" x14ac:dyDescent="0.15">
      <c r="A88" s="1" t="s">
        <v>43</v>
      </c>
      <c r="B88" s="4" t="s">
        <v>778</v>
      </c>
      <c r="C88" s="1" t="s">
        <v>43</v>
      </c>
    </row>
    <row r="89" spans="1:3" x14ac:dyDescent="0.15">
      <c r="A89" s="1" t="s">
        <v>40</v>
      </c>
      <c r="B89" s="4" t="s">
        <v>775</v>
      </c>
      <c r="C89" s="1" t="s">
        <v>40</v>
      </c>
    </row>
    <row r="90" spans="1:3" x14ac:dyDescent="0.15">
      <c r="A90" s="1" t="s">
        <v>63</v>
      </c>
      <c r="B90" s="4" t="s">
        <v>800</v>
      </c>
      <c r="C90" s="1" t="s">
        <v>63</v>
      </c>
    </row>
    <row r="91" spans="1:3" x14ac:dyDescent="0.15">
      <c r="A91" s="1" t="s">
        <v>505</v>
      </c>
      <c r="B91" s="5" t="s">
        <v>1311</v>
      </c>
      <c r="C91" s="1" t="s">
        <v>505</v>
      </c>
    </row>
    <row r="92" spans="1:3" x14ac:dyDescent="0.15">
      <c r="A92" s="1" t="s">
        <v>46</v>
      </c>
      <c r="B92" s="4" t="s">
        <v>781</v>
      </c>
      <c r="C92" s="1" t="s">
        <v>46</v>
      </c>
    </row>
    <row r="93" spans="1:3" x14ac:dyDescent="0.15">
      <c r="A93" s="1" t="s">
        <v>659</v>
      </c>
      <c r="B93" s="5" t="s">
        <v>1475</v>
      </c>
      <c r="C93" s="1" t="s">
        <v>659</v>
      </c>
    </row>
    <row r="94" spans="1:3" x14ac:dyDescent="0.15">
      <c r="A94" s="1" t="s">
        <v>67</v>
      </c>
      <c r="B94" s="4" t="s">
        <v>804</v>
      </c>
      <c r="C94" s="1" t="s">
        <v>67</v>
      </c>
    </row>
    <row r="95" spans="1:3" x14ac:dyDescent="0.15">
      <c r="A95" s="1" t="s">
        <v>37</v>
      </c>
      <c r="B95" s="4" t="s">
        <v>772</v>
      </c>
      <c r="C95" s="1" t="s">
        <v>37</v>
      </c>
    </row>
    <row r="96" spans="1:3" x14ac:dyDescent="0.15">
      <c r="A96" s="1" t="s">
        <v>1569</v>
      </c>
      <c r="B96" s="4" t="s">
        <v>766</v>
      </c>
      <c r="C96" s="1" t="s">
        <v>1569</v>
      </c>
    </row>
    <row r="97" spans="1:3" x14ac:dyDescent="0.15">
      <c r="A97" s="1" t="s">
        <v>502</v>
      </c>
      <c r="B97" s="5" t="s">
        <v>1307</v>
      </c>
      <c r="C97" s="1" t="s">
        <v>502</v>
      </c>
    </row>
    <row r="98" spans="1:3" x14ac:dyDescent="0.15">
      <c r="A98" s="1" t="s">
        <v>34</v>
      </c>
      <c r="B98" s="4" t="s">
        <v>769</v>
      </c>
      <c r="C98" s="1" t="s">
        <v>34</v>
      </c>
    </row>
    <row r="99" spans="1:3" x14ac:dyDescent="0.15">
      <c r="A99" s="1" t="s">
        <v>47</v>
      </c>
      <c r="B99" s="4" t="s">
        <v>782</v>
      </c>
      <c r="C99" s="1" t="s">
        <v>47</v>
      </c>
    </row>
    <row r="100" spans="1:3" x14ac:dyDescent="0.15">
      <c r="A100" s="1" t="s">
        <v>661</v>
      </c>
      <c r="B100" s="5" t="s">
        <v>1477</v>
      </c>
      <c r="C100" s="1" t="s">
        <v>661</v>
      </c>
    </row>
    <row r="101" spans="1:3" x14ac:dyDescent="0.15">
      <c r="A101" s="1" t="s">
        <v>506</v>
      </c>
      <c r="B101" s="5" t="s">
        <v>1312</v>
      </c>
      <c r="C101" s="1" t="s">
        <v>506</v>
      </c>
    </row>
    <row r="102" spans="1:3" x14ac:dyDescent="0.15">
      <c r="A102" s="1" t="s">
        <v>68</v>
      </c>
      <c r="B102" s="4" t="s">
        <v>805</v>
      </c>
      <c r="C102" s="1" t="s">
        <v>68</v>
      </c>
    </row>
    <row r="103" spans="1:3" x14ac:dyDescent="0.15">
      <c r="A103" s="1" t="s">
        <v>650</v>
      </c>
      <c r="B103" s="5" t="s">
        <v>1465</v>
      </c>
      <c r="C103" s="1" t="s">
        <v>650</v>
      </c>
    </row>
    <row r="104" spans="1:3" x14ac:dyDescent="0.15">
      <c r="A104" s="1" t="s">
        <v>33</v>
      </c>
      <c r="B104" s="4" t="s">
        <v>767</v>
      </c>
      <c r="C104" s="1" t="s">
        <v>33</v>
      </c>
    </row>
    <row r="105" spans="1:3" x14ac:dyDescent="0.15">
      <c r="A105" s="1" t="s">
        <v>62</v>
      </c>
      <c r="B105" s="4" t="s">
        <v>799</v>
      </c>
      <c r="C105" s="1" t="s">
        <v>62</v>
      </c>
    </row>
    <row r="106" spans="1:3" x14ac:dyDescent="0.15">
      <c r="A106" s="1" t="s">
        <v>655</v>
      </c>
      <c r="B106" s="5" t="s">
        <v>1470</v>
      </c>
      <c r="C106" s="1" t="s">
        <v>655</v>
      </c>
    </row>
    <row r="107" spans="1:3" x14ac:dyDescent="0.15">
      <c r="A107" s="1" t="s">
        <v>56</v>
      </c>
      <c r="B107" s="4" t="s">
        <v>791</v>
      </c>
      <c r="C107" s="1" t="s">
        <v>56</v>
      </c>
    </row>
    <row r="108" spans="1:3" x14ac:dyDescent="0.15">
      <c r="A108" s="1" t="s">
        <v>55</v>
      </c>
      <c r="B108" s="4" t="s">
        <v>790</v>
      </c>
      <c r="C108" s="1" t="s">
        <v>55</v>
      </c>
    </row>
    <row r="109" spans="1:3" x14ac:dyDescent="0.15">
      <c r="A109" s="1" t="s">
        <v>651</v>
      </c>
      <c r="B109" s="5" t="s">
        <v>1466</v>
      </c>
      <c r="C109" s="1" t="s">
        <v>651</v>
      </c>
    </row>
    <row r="110" spans="1:3" x14ac:dyDescent="0.15">
      <c r="A110" s="1" t="s">
        <v>41</v>
      </c>
      <c r="B110" s="4" t="s">
        <v>776</v>
      </c>
      <c r="C110" s="1" t="s">
        <v>41</v>
      </c>
    </row>
    <row r="111" spans="1:3" x14ac:dyDescent="0.15">
      <c r="A111" s="1" t="s">
        <v>57</v>
      </c>
      <c r="B111" s="4" t="s">
        <v>792</v>
      </c>
      <c r="C111" s="1" t="s">
        <v>57</v>
      </c>
    </row>
    <row r="112" spans="1:3" x14ac:dyDescent="0.15">
      <c r="A112" s="1" t="s">
        <v>48</v>
      </c>
      <c r="B112" s="4" t="s">
        <v>783</v>
      </c>
      <c r="C112" s="1" t="s">
        <v>48</v>
      </c>
    </row>
    <row r="113" spans="1:3" x14ac:dyDescent="0.15">
      <c r="A113" s="1" t="s">
        <v>45</v>
      </c>
      <c r="B113" s="4" t="s">
        <v>780</v>
      </c>
      <c r="C113" s="1" t="s">
        <v>45</v>
      </c>
    </row>
    <row r="114" spans="1:3" x14ac:dyDescent="0.15">
      <c r="A114" s="1" t="s">
        <v>654</v>
      </c>
      <c r="B114" s="5" t="s">
        <v>1469</v>
      </c>
      <c r="C114" s="1" t="s">
        <v>654</v>
      </c>
    </row>
    <row r="115" spans="1:3" x14ac:dyDescent="0.15">
      <c r="A115" s="1" t="s">
        <v>1570</v>
      </c>
      <c r="B115" s="4" t="s">
        <v>768</v>
      </c>
      <c r="C115" s="1" t="s">
        <v>1570</v>
      </c>
    </row>
    <row r="116" spans="1:3" x14ac:dyDescent="0.15">
      <c r="A116" s="1" t="s">
        <v>61</v>
      </c>
      <c r="B116" s="4" t="s">
        <v>798</v>
      </c>
      <c r="C116" s="1" t="s">
        <v>61</v>
      </c>
    </row>
    <row r="117" spans="1:3" x14ac:dyDescent="0.15">
      <c r="A117" s="1" t="s">
        <v>503</v>
      </c>
      <c r="B117" s="5" t="s">
        <v>1308</v>
      </c>
      <c r="C117" s="1" t="s">
        <v>503</v>
      </c>
    </row>
    <row r="118" spans="1:3" x14ac:dyDescent="0.15">
      <c r="A118" s="1" t="s">
        <v>656</v>
      </c>
      <c r="B118" s="5" t="s">
        <v>1471</v>
      </c>
      <c r="C118" s="1" t="s">
        <v>656</v>
      </c>
    </row>
    <row r="119" spans="1:3" x14ac:dyDescent="0.15">
      <c r="A119" s="1" t="s">
        <v>511</v>
      </c>
      <c r="B119" s="5" t="s">
        <v>1317</v>
      </c>
      <c r="C119" s="1" t="s">
        <v>511</v>
      </c>
    </row>
    <row r="120" spans="1:3" x14ac:dyDescent="0.15">
      <c r="A120" s="1" t="s">
        <v>44</v>
      </c>
      <c r="B120" s="4" t="s">
        <v>779</v>
      </c>
      <c r="C120" s="1" t="s">
        <v>44</v>
      </c>
    </row>
    <row r="121" spans="1:3" x14ac:dyDescent="0.15">
      <c r="A121" s="1" t="s">
        <v>507</v>
      </c>
      <c r="B121" s="5" t="s">
        <v>1313</v>
      </c>
      <c r="C121" s="1" t="s">
        <v>507</v>
      </c>
    </row>
    <row r="122" spans="1:3" x14ac:dyDescent="0.15">
      <c r="A122" s="1" t="s">
        <v>1571</v>
      </c>
      <c r="B122" s="4" t="s">
        <v>786</v>
      </c>
      <c r="C122" s="1" t="s">
        <v>1571</v>
      </c>
    </row>
    <row r="123" spans="1:3" x14ac:dyDescent="0.15">
      <c r="A123" s="1" t="s">
        <v>509</v>
      </c>
      <c r="B123" s="5" t="s">
        <v>1315</v>
      </c>
      <c r="C123" s="1" t="s">
        <v>509</v>
      </c>
    </row>
    <row r="124" spans="1:3" x14ac:dyDescent="0.15">
      <c r="A124" s="1" t="s">
        <v>512</v>
      </c>
      <c r="B124" s="5" t="s">
        <v>1318</v>
      </c>
      <c r="C124" s="1" t="s">
        <v>512</v>
      </c>
    </row>
    <row r="125" spans="1:3" x14ac:dyDescent="0.15">
      <c r="A125" s="1" t="s">
        <v>64</v>
      </c>
      <c r="B125" s="4" t="s">
        <v>801</v>
      </c>
      <c r="C125" s="1" t="s">
        <v>64</v>
      </c>
    </row>
    <row r="126" spans="1:3" x14ac:dyDescent="0.15">
      <c r="A126" s="1" t="s">
        <v>660</v>
      </c>
      <c r="B126" s="5" t="s">
        <v>1476</v>
      </c>
      <c r="C126" s="1" t="s">
        <v>660</v>
      </c>
    </row>
    <row r="127" spans="1:3" x14ac:dyDescent="0.15">
      <c r="A127" s="1" t="s">
        <v>60</v>
      </c>
      <c r="B127" s="4" t="s">
        <v>796</v>
      </c>
      <c r="C127" s="1" t="s">
        <v>60</v>
      </c>
    </row>
    <row r="128" spans="1:3" x14ac:dyDescent="0.15">
      <c r="A128" s="1" t="s">
        <v>652</v>
      </c>
      <c r="B128" s="5" t="s">
        <v>1467</v>
      </c>
      <c r="C128" s="1" t="s">
        <v>652</v>
      </c>
    </row>
    <row r="129" spans="1:3" x14ac:dyDescent="0.15">
      <c r="A129" s="1" t="s">
        <v>653</v>
      </c>
      <c r="B129" s="5" t="s">
        <v>1468</v>
      </c>
      <c r="C129" s="1" t="s">
        <v>653</v>
      </c>
    </row>
    <row r="130" spans="1:3" x14ac:dyDescent="0.15">
      <c r="A130" s="1" t="s">
        <v>508</v>
      </c>
      <c r="B130" s="5" t="s">
        <v>1314</v>
      </c>
      <c r="C130" s="1" t="s">
        <v>508</v>
      </c>
    </row>
    <row r="131" spans="1:3" x14ac:dyDescent="0.15">
      <c r="A131" s="1" t="s">
        <v>513</v>
      </c>
      <c r="B131" s="5" t="s">
        <v>1319</v>
      </c>
      <c r="C131" s="1" t="s">
        <v>513</v>
      </c>
    </row>
    <row r="132" spans="1:3" x14ac:dyDescent="0.15">
      <c r="A132" s="1" t="s">
        <v>657</v>
      </c>
      <c r="B132" s="5" t="s">
        <v>1473</v>
      </c>
      <c r="C132" s="1" t="s">
        <v>657</v>
      </c>
    </row>
    <row r="133" spans="1:3" x14ac:dyDescent="0.15">
      <c r="A133" s="1" t="s">
        <v>510</v>
      </c>
      <c r="B133" s="5" t="s">
        <v>1316</v>
      </c>
      <c r="C133" s="1" t="s">
        <v>510</v>
      </c>
    </row>
    <row r="134" spans="1:3" x14ac:dyDescent="0.15">
      <c r="A134" s="1" t="s">
        <v>658</v>
      </c>
      <c r="B134" s="5" t="s">
        <v>1474</v>
      </c>
      <c r="C134" s="1" t="s">
        <v>658</v>
      </c>
    </row>
    <row r="135" spans="1:3" x14ac:dyDescent="0.15">
      <c r="A135" s="1" t="s">
        <v>514</v>
      </c>
      <c r="B135" s="5" t="s">
        <v>1320</v>
      </c>
      <c r="C135" s="1" t="s">
        <v>514</v>
      </c>
    </row>
    <row r="136" spans="1:3" x14ac:dyDescent="0.15">
      <c r="A136" s="1" t="s">
        <v>1572</v>
      </c>
      <c r="B136" s="4" t="s">
        <v>793</v>
      </c>
      <c r="C136" s="1" t="s">
        <v>1572</v>
      </c>
    </row>
    <row r="137" spans="1:3" x14ac:dyDescent="0.15">
      <c r="A137" s="1" t="s">
        <v>1573</v>
      </c>
      <c r="B137" s="5" t="s">
        <v>1472</v>
      </c>
      <c r="C137" s="1" t="s">
        <v>1573</v>
      </c>
    </row>
    <row r="138" spans="1:3" x14ac:dyDescent="0.15">
      <c r="A138" s="1" t="s">
        <v>1574</v>
      </c>
      <c r="B138" s="5" t="s">
        <v>1309</v>
      </c>
      <c r="C138" s="1" t="s">
        <v>1574</v>
      </c>
    </row>
    <row r="139" spans="1:3" x14ac:dyDescent="0.15">
      <c r="A139" s="1" t="s">
        <v>88</v>
      </c>
      <c r="B139" s="4" t="s">
        <v>832</v>
      </c>
      <c r="C139" s="1" t="s">
        <v>88</v>
      </c>
    </row>
    <row r="140" spans="1:3" x14ac:dyDescent="0.15">
      <c r="A140" s="1" t="s">
        <v>94</v>
      </c>
      <c r="B140" s="4" t="s">
        <v>838</v>
      </c>
      <c r="C140" s="1" t="s">
        <v>94</v>
      </c>
    </row>
    <row r="141" spans="1:3" x14ac:dyDescent="0.15">
      <c r="A141" s="1" t="s">
        <v>568</v>
      </c>
      <c r="B141" s="5" t="s">
        <v>1377</v>
      </c>
      <c r="C141" s="1" t="s">
        <v>568</v>
      </c>
    </row>
    <row r="142" spans="1:3" x14ac:dyDescent="0.15">
      <c r="A142" s="1" t="s">
        <v>76</v>
      </c>
      <c r="B142" s="4" t="s">
        <v>816</v>
      </c>
      <c r="C142" s="1" t="s">
        <v>76</v>
      </c>
    </row>
    <row r="143" spans="1:3" x14ac:dyDescent="0.15">
      <c r="A143" s="1" t="s">
        <v>93</v>
      </c>
      <c r="B143" s="4" t="s">
        <v>837</v>
      </c>
      <c r="C143" s="1" t="s">
        <v>93</v>
      </c>
    </row>
    <row r="144" spans="1:3" x14ac:dyDescent="0.15">
      <c r="A144" s="1" t="s">
        <v>80</v>
      </c>
      <c r="B144" s="4" t="s">
        <v>823</v>
      </c>
      <c r="C144" s="1" t="s">
        <v>80</v>
      </c>
    </row>
    <row r="145" spans="1:3" x14ac:dyDescent="0.15">
      <c r="A145" s="1" t="s">
        <v>82</v>
      </c>
      <c r="B145" s="4" t="s">
        <v>825</v>
      </c>
      <c r="C145" s="1" t="s">
        <v>82</v>
      </c>
    </row>
    <row r="146" spans="1:3" x14ac:dyDescent="0.15">
      <c r="A146" s="1" t="s">
        <v>569</v>
      </c>
      <c r="B146" s="5" t="s">
        <v>1378</v>
      </c>
      <c r="C146" s="1" t="s">
        <v>569</v>
      </c>
    </row>
    <row r="147" spans="1:3" x14ac:dyDescent="0.15">
      <c r="A147" s="1" t="s">
        <v>84</v>
      </c>
      <c r="B147" s="4" t="s">
        <v>827</v>
      </c>
      <c r="C147" s="1" t="s">
        <v>84</v>
      </c>
    </row>
    <row r="148" spans="1:3" x14ac:dyDescent="0.15">
      <c r="A148" s="1" t="s">
        <v>90</v>
      </c>
      <c r="B148" s="4" t="s">
        <v>834</v>
      </c>
      <c r="C148" s="1" t="s">
        <v>90</v>
      </c>
    </row>
    <row r="149" spans="1:3" x14ac:dyDescent="0.15">
      <c r="A149" s="1" t="s">
        <v>71</v>
      </c>
      <c r="B149" s="4" t="s">
        <v>811</v>
      </c>
      <c r="C149" s="1" t="s">
        <v>71</v>
      </c>
    </row>
    <row r="150" spans="1:3" x14ac:dyDescent="0.15">
      <c r="A150" s="1" t="s">
        <v>81</v>
      </c>
      <c r="B150" s="4" t="s">
        <v>824</v>
      </c>
      <c r="C150" s="1" t="s">
        <v>81</v>
      </c>
    </row>
    <row r="151" spans="1:3" x14ac:dyDescent="0.15">
      <c r="A151" s="1" t="s">
        <v>705</v>
      </c>
      <c r="B151" s="5" t="s">
        <v>1523</v>
      </c>
      <c r="C151" s="1" t="s">
        <v>705</v>
      </c>
    </row>
    <row r="152" spans="1:3" x14ac:dyDescent="0.15">
      <c r="A152" s="1" t="s">
        <v>99</v>
      </c>
      <c r="B152" s="4" t="s">
        <v>843</v>
      </c>
      <c r="C152" s="1" t="s">
        <v>99</v>
      </c>
    </row>
    <row r="153" spans="1:3" x14ac:dyDescent="0.15">
      <c r="A153" s="1" t="s">
        <v>699</v>
      </c>
      <c r="B153" s="5" t="s">
        <v>1516</v>
      </c>
      <c r="C153" s="1" t="s">
        <v>699</v>
      </c>
    </row>
    <row r="154" spans="1:3" x14ac:dyDescent="0.15">
      <c r="A154" s="1" t="s">
        <v>566</v>
      </c>
      <c r="B154" s="5" t="s">
        <v>1375</v>
      </c>
      <c r="C154" s="1" t="s">
        <v>566</v>
      </c>
    </row>
    <row r="155" spans="1:3" x14ac:dyDescent="0.15">
      <c r="A155" s="1" t="s">
        <v>83</v>
      </c>
      <c r="B155" s="4" t="s">
        <v>826</v>
      </c>
      <c r="C155" s="1" t="s">
        <v>83</v>
      </c>
    </row>
    <row r="156" spans="1:3" x14ac:dyDescent="0.15">
      <c r="A156" s="1" t="s">
        <v>704</v>
      </c>
      <c r="B156" s="5" t="s">
        <v>1522</v>
      </c>
      <c r="C156" s="1" t="s">
        <v>704</v>
      </c>
    </row>
    <row r="157" spans="1:3" x14ac:dyDescent="0.15">
      <c r="A157" s="1" t="s">
        <v>702</v>
      </c>
      <c r="B157" s="5" t="s">
        <v>1520</v>
      </c>
      <c r="C157" s="1" t="s">
        <v>702</v>
      </c>
    </row>
    <row r="158" spans="1:3" x14ac:dyDescent="0.15">
      <c r="A158" s="1" t="s">
        <v>91</v>
      </c>
      <c r="B158" s="4" t="s">
        <v>835</v>
      </c>
      <c r="C158" s="1" t="s">
        <v>91</v>
      </c>
    </row>
    <row r="159" spans="1:3" x14ac:dyDescent="0.15">
      <c r="A159" s="1" t="s">
        <v>78</v>
      </c>
      <c r="B159" s="4" t="s">
        <v>820</v>
      </c>
      <c r="C159" s="1" t="s">
        <v>78</v>
      </c>
    </row>
    <row r="160" spans="1:3" x14ac:dyDescent="0.15">
      <c r="A160" s="1" t="s">
        <v>700</v>
      </c>
      <c r="B160" s="5" t="s">
        <v>1517</v>
      </c>
      <c r="C160" s="1" t="s">
        <v>700</v>
      </c>
    </row>
    <row r="161" spans="1:3" x14ac:dyDescent="0.15">
      <c r="A161" s="1" t="s">
        <v>87</v>
      </c>
      <c r="B161" s="4" t="s">
        <v>831</v>
      </c>
      <c r="C161" s="1" t="s">
        <v>87</v>
      </c>
    </row>
    <row r="162" spans="1:3" x14ac:dyDescent="0.15">
      <c r="A162" s="1" t="s">
        <v>698</v>
      </c>
      <c r="B162" s="5" t="s">
        <v>1515</v>
      </c>
      <c r="C162" s="1" t="s">
        <v>698</v>
      </c>
    </row>
    <row r="163" spans="1:3" x14ac:dyDescent="0.15">
      <c r="A163" s="1" t="s">
        <v>79</v>
      </c>
      <c r="B163" s="4" t="s">
        <v>822</v>
      </c>
      <c r="C163" s="1" t="s">
        <v>79</v>
      </c>
    </row>
    <row r="164" spans="1:3" x14ac:dyDescent="0.15">
      <c r="A164" s="1" t="s">
        <v>567</v>
      </c>
      <c r="B164" s="5" t="s">
        <v>1376</v>
      </c>
      <c r="C164" s="1" t="s">
        <v>567</v>
      </c>
    </row>
    <row r="165" spans="1:3" x14ac:dyDescent="0.15">
      <c r="A165" s="1" t="s">
        <v>92</v>
      </c>
      <c r="B165" s="4" t="s">
        <v>836</v>
      </c>
      <c r="C165" s="1" t="s">
        <v>92</v>
      </c>
    </row>
    <row r="166" spans="1:3" x14ac:dyDescent="0.15">
      <c r="A166" s="1" t="s">
        <v>100</v>
      </c>
      <c r="B166" s="4" t="s">
        <v>844</v>
      </c>
      <c r="C166" s="1" t="s">
        <v>100</v>
      </c>
    </row>
    <row r="167" spans="1:3" x14ac:dyDescent="0.15">
      <c r="A167" s="1" t="s">
        <v>557</v>
      </c>
      <c r="B167" s="5" t="s">
        <v>1366</v>
      </c>
      <c r="C167" s="1" t="s">
        <v>557</v>
      </c>
    </row>
    <row r="168" spans="1:3" x14ac:dyDescent="0.15">
      <c r="A168" s="1" t="s">
        <v>77</v>
      </c>
      <c r="B168" s="4" t="s">
        <v>818</v>
      </c>
      <c r="C168" s="1" t="s">
        <v>77</v>
      </c>
    </row>
    <row r="169" spans="1:3" x14ac:dyDescent="0.15">
      <c r="A169" s="1" t="s">
        <v>558</v>
      </c>
      <c r="B169" s="5" t="s">
        <v>1367</v>
      </c>
      <c r="C169" s="1" t="s">
        <v>558</v>
      </c>
    </row>
    <row r="170" spans="1:3" x14ac:dyDescent="0.15">
      <c r="A170" s="1" t="s">
        <v>1575</v>
      </c>
      <c r="B170" s="4" t="s">
        <v>810</v>
      </c>
      <c r="C170" s="1" t="s">
        <v>1575</v>
      </c>
    </row>
    <row r="171" spans="1:3" x14ac:dyDescent="0.15">
      <c r="A171" s="1" t="s">
        <v>85</v>
      </c>
      <c r="B171" s="4" t="s">
        <v>828</v>
      </c>
      <c r="C171" s="1" t="s">
        <v>85</v>
      </c>
    </row>
    <row r="172" spans="1:3" x14ac:dyDescent="0.15">
      <c r="A172" s="1" t="s">
        <v>69</v>
      </c>
      <c r="B172" s="4" t="s">
        <v>806</v>
      </c>
      <c r="C172" s="1" t="s">
        <v>69</v>
      </c>
    </row>
    <row r="173" spans="1:3" x14ac:dyDescent="0.15">
      <c r="A173" s="1" t="s">
        <v>96</v>
      </c>
      <c r="B173" s="4" t="s">
        <v>840</v>
      </c>
      <c r="C173" s="1" t="s">
        <v>96</v>
      </c>
    </row>
    <row r="174" spans="1:3" x14ac:dyDescent="0.15">
      <c r="A174" s="1" t="s">
        <v>562</v>
      </c>
      <c r="B174" s="5" t="s">
        <v>1371</v>
      </c>
      <c r="C174" s="1" t="s">
        <v>562</v>
      </c>
    </row>
    <row r="175" spans="1:3" x14ac:dyDescent="0.15">
      <c r="A175" s="1" t="s">
        <v>570</v>
      </c>
      <c r="B175" s="5" t="s">
        <v>1379</v>
      </c>
      <c r="C175" s="1" t="s">
        <v>570</v>
      </c>
    </row>
    <row r="176" spans="1:3" x14ac:dyDescent="0.15">
      <c r="A176" s="1" t="s">
        <v>74</v>
      </c>
      <c r="B176" s="4" t="s">
        <v>814</v>
      </c>
      <c r="C176" s="1" t="s">
        <v>74</v>
      </c>
    </row>
    <row r="177" spans="1:3" x14ac:dyDescent="0.15">
      <c r="A177" s="1" t="s">
        <v>101</v>
      </c>
      <c r="B177" s="4" t="s">
        <v>845</v>
      </c>
      <c r="C177" s="1" t="s">
        <v>101</v>
      </c>
    </row>
    <row r="178" spans="1:3" x14ac:dyDescent="0.15">
      <c r="A178" s="1" t="s">
        <v>98</v>
      </c>
      <c r="B178" s="4" t="s">
        <v>842</v>
      </c>
      <c r="C178" s="1" t="s">
        <v>98</v>
      </c>
    </row>
    <row r="179" spans="1:3" x14ac:dyDescent="0.15">
      <c r="A179" s="1" t="s">
        <v>95</v>
      </c>
      <c r="B179" s="4" t="s">
        <v>839</v>
      </c>
      <c r="C179" s="1" t="s">
        <v>95</v>
      </c>
    </row>
    <row r="180" spans="1:3" x14ac:dyDescent="0.15">
      <c r="A180" s="1" t="s">
        <v>70</v>
      </c>
      <c r="B180" s="4" t="s">
        <v>807</v>
      </c>
      <c r="C180" s="1" t="s">
        <v>70</v>
      </c>
    </row>
    <row r="181" spans="1:3" x14ac:dyDescent="0.15">
      <c r="A181" s="1" t="s">
        <v>86</v>
      </c>
      <c r="B181" s="4" t="s">
        <v>829</v>
      </c>
      <c r="C181" s="1" t="s">
        <v>86</v>
      </c>
    </row>
    <row r="182" spans="1:3" x14ac:dyDescent="0.15">
      <c r="A182" s="1" t="s">
        <v>703</v>
      </c>
      <c r="B182" s="5" t="s">
        <v>1521</v>
      </c>
      <c r="C182" s="1" t="s">
        <v>703</v>
      </c>
    </row>
    <row r="183" spans="1:3" x14ac:dyDescent="0.15">
      <c r="A183" s="1" t="s">
        <v>1576</v>
      </c>
      <c r="B183" s="4" t="s">
        <v>821</v>
      </c>
      <c r="C183" s="1" t="s">
        <v>1576</v>
      </c>
    </row>
    <row r="184" spans="1:3" x14ac:dyDescent="0.15">
      <c r="A184" s="1" t="s">
        <v>1577</v>
      </c>
      <c r="B184" s="4" t="s">
        <v>809</v>
      </c>
      <c r="C184" s="1" t="s">
        <v>1577</v>
      </c>
    </row>
    <row r="185" spans="1:3" x14ac:dyDescent="0.15">
      <c r="A185" s="1" t="s">
        <v>89</v>
      </c>
      <c r="B185" s="4" t="s">
        <v>833</v>
      </c>
      <c r="C185" s="1" t="s">
        <v>89</v>
      </c>
    </row>
    <row r="186" spans="1:3" x14ac:dyDescent="0.15">
      <c r="A186" s="1" t="s">
        <v>72</v>
      </c>
      <c r="B186" s="4" t="s">
        <v>812</v>
      </c>
      <c r="C186" s="1" t="s">
        <v>72</v>
      </c>
    </row>
    <row r="187" spans="1:3" x14ac:dyDescent="0.15">
      <c r="A187" s="1" t="s">
        <v>561</v>
      </c>
      <c r="B187" s="5" t="s">
        <v>1370</v>
      </c>
      <c r="C187" s="1" t="s">
        <v>561</v>
      </c>
    </row>
    <row r="188" spans="1:3" x14ac:dyDescent="0.15">
      <c r="A188" s="1" t="s">
        <v>1578</v>
      </c>
      <c r="B188" s="5" t="s">
        <v>1518</v>
      </c>
      <c r="C188" s="1" t="s">
        <v>1578</v>
      </c>
    </row>
    <row r="189" spans="1:3" x14ac:dyDescent="0.15">
      <c r="A189" s="1" t="s">
        <v>1579</v>
      </c>
      <c r="B189" s="4" t="s">
        <v>819</v>
      </c>
      <c r="C189" s="1" t="s">
        <v>1579</v>
      </c>
    </row>
    <row r="190" spans="1:3" x14ac:dyDescent="0.15">
      <c r="A190" s="1" t="s">
        <v>75</v>
      </c>
      <c r="B190" s="4" t="s">
        <v>815</v>
      </c>
      <c r="C190" s="1" t="s">
        <v>75</v>
      </c>
    </row>
    <row r="191" spans="1:3" x14ac:dyDescent="0.15">
      <c r="A191" s="1" t="s">
        <v>97</v>
      </c>
      <c r="B191" s="4" t="s">
        <v>841</v>
      </c>
      <c r="C191" s="1" t="s">
        <v>97</v>
      </c>
    </row>
    <row r="192" spans="1:3" x14ac:dyDescent="0.15">
      <c r="A192" s="1" t="s">
        <v>571</v>
      </c>
      <c r="B192" s="5" t="s">
        <v>1380</v>
      </c>
      <c r="C192" s="1" t="s">
        <v>571</v>
      </c>
    </row>
    <row r="193" spans="1:3" x14ac:dyDescent="0.15">
      <c r="A193" s="1" t="s">
        <v>701</v>
      </c>
      <c r="B193" s="5" t="s">
        <v>1519</v>
      </c>
      <c r="C193" s="1" t="s">
        <v>701</v>
      </c>
    </row>
    <row r="194" spans="1:3" x14ac:dyDescent="0.15">
      <c r="A194" s="1" t="s">
        <v>560</v>
      </c>
      <c r="B194" s="5" t="s">
        <v>1369</v>
      </c>
      <c r="C194" s="1" t="s">
        <v>560</v>
      </c>
    </row>
    <row r="195" spans="1:3" x14ac:dyDescent="0.15">
      <c r="A195" s="1" t="s">
        <v>565</v>
      </c>
      <c r="B195" s="5" t="s">
        <v>1374</v>
      </c>
      <c r="C195" s="1" t="s">
        <v>565</v>
      </c>
    </row>
    <row r="196" spans="1:3" x14ac:dyDescent="0.15">
      <c r="A196" s="1" t="s">
        <v>559</v>
      </c>
      <c r="B196" s="5" t="s">
        <v>1368</v>
      </c>
      <c r="C196" s="1" t="s">
        <v>559</v>
      </c>
    </row>
    <row r="197" spans="1:3" x14ac:dyDescent="0.15">
      <c r="A197" s="1" t="s">
        <v>73</v>
      </c>
      <c r="B197" s="4" t="s">
        <v>813</v>
      </c>
      <c r="C197" s="1" t="s">
        <v>73</v>
      </c>
    </row>
    <row r="198" spans="1:3" x14ac:dyDescent="0.15">
      <c r="A198" s="1" t="s">
        <v>563</v>
      </c>
      <c r="B198" s="5" t="s">
        <v>1372</v>
      </c>
      <c r="C198" s="1" t="s">
        <v>563</v>
      </c>
    </row>
    <row r="199" spans="1:3" x14ac:dyDescent="0.15">
      <c r="A199" s="1" t="s">
        <v>697</v>
      </c>
      <c r="B199" s="5" t="s">
        <v>1514</v>
      </c>
      <c r="C199" s="1" t="s">
        <v>697</v>
      </c>
    </row>
    <row r="200" spans="1:3" x14ac:dyDescent="0.15">
      <c r="A200" s="1" t="s">
        <v>564</v>
      </c>
      <c r="B200" s="5" t="s">
        <v>1373</v>
      </c>
      <c r="C200" s="1" t="s">
        <v>564</v>
      </c>
    </row>
    <row r="201" spans="1:3" x14ac:dyDescent="0.15">
      <c r="A201" s="1" t="s">
        <v>572</v>
      </c>
      <c r="B201" s="5" t="s">
        <v>1381</v>
      </c>
      <c r="C201" s="1" t="s">
        <v>572</v>
      </c>
    </row>
    <row r="202" spans="1:3" x14ac:dyDescent="0.15">
      <c r="A202" s="1" t="s">
        <v>1580</v>
      </c>
      <c r="B202" s="4" t="s">
        <v>830</v>
      </c>
      <c r="C202" s="1" t="s">
        <v>1580</v>
      </c>
    </row>
    <row r="203" spans="1:3" x14ac:dyDescent="0.15">
      <c r="A203" s="1" t="s">
        <v>1581</v>
      </c>
      <c r="B203" s="4" t="s">
        <v>808</v>
      </c>
      <c r="C203" s="1" t="s">
        <v>1581</v>
      </c>
    </row>
    <row r="204" spans="1:3" x14ac:dyDescent="0.15">
      <c r="A204" s="1" t="s">
        <v>1582</v>
      </c>
      <c r="B204" s="4" t="s">
        <v>817</v>
      </c>
      <c r="C204" s="1" t="s">
        <v>1582</v>
      </c>
    </row>
    <row r="205" spans="1:3" x14ac:dyDescent="0.15">
      <c r="A205" s="8" t="s">
        <v>1584</v>
      </c>
      <c r="B205" s="7" t="s">
        <v>1583</v>
      </c>
      <c r="C205" s="8" t="s">
        <v>1584</v>
      </c>
    </row>
    <row r="206" spans="1:3" x14ac:dyDescent="0.15">
      <c r="A206" s="1" t="s">
        <v>125</v>
      </c>
      <c r="B206" s="4" t="s">
        <v>872</v>
      </c>
      <c r="C206" s="1" t="s">
        <v>125</v>
      </c>
    </row>
    <row r="207" spans="1:3" x14ac:dyDescent="0.15">
      <c r="A207" s="1" t="s">
        <v>120</v>
      </c>
      <c r="B207" s="4" t="s">
        <v>867</v>
      </c>
      <c r="C207" s="1" t="s">
        <v>120</v>
      </c>
    </row>
    <row r="208" spans="1:3" x14ac:dyDescent="0.15">
      <c r="A208" s="1" t="s">
        <v>117</v>
      </c>
      <c r="B208" s="4" t="s">
        <v>864</v>
      </c>
      <c r="C208" s="1" t="s">
        <v>117</v>
      </c>
    </row>
    <row r="209" spans="1:3" x14ac:dyDescent="0.15">
      <c r="A209" s="1" t="s">
        <v>556</v>
      </c>
      <c r="B209" s="5" t="s">
        <v>1365</v>
      </c>
      <c r="C209" s="1" t="s">
        <v>556</v>
      </c>
    </row>
    <row r="210" spans="1:3" x14ac:dyDescent="0.15">
      <c r="A210" s="1" t="s">
        <v>691</v>
      </c>
      <c r="B210" s="5" t="s">
        <v>1507</v>
      </c>
      <c r="C210" s="1" t="s">
        <v>691</v>
      </c>
    </row>
    <row r="211" spans="1:3" x14ac:dyDescent="0.15">
      <c r="A211" s="1" t="s">
        <v>129</v>
      </c>
      <c r="B211" s="4" t="s">
        <v>876</v>
      </c>
      <c r="C211" s="1" t="s">
        <v>129</v>
      </c>
    </row>
    <row r="212" spans="1:3" x14ac:dyDescent="0.15">
      <c r="A212" s="1" t="s">
        <v>690</v>
      </c>
      <c r="B212" s="5" t="s">
        <v>1506</v>
      </c>
      <c r="C212" s="1" t="s">
        <v>690</v>
      </c>
    </row>
    <row r="213" spans="1:3" x14ac:dyDescent="0.15">
      <c r="A213" s="1" t="s">
        <v>122</v>
      </c>
      <c r="B213" s="4" t="s">
        <v>869</v>
      </c>
      <c r="C213" s="1" t="s">
        <v>122</v>
      </c>
    </row>
    <row r="214" spans="1:3" x14ac:dyDescent="0.15">
      <c r="A214" s="1" t="s">
        <v>102</v>
      </c>
      <c r="B214" s="4" t="s">
        <v>846</v>
      </c>
      <c r="C214" s="1" t="s">
        <v>102</v>
      </c>
    </row>
    <row r="215" spans="1:3" x14ac:dyDescent="0.15">
      <c r="A215" s="1" t="s">
        <v>1585</v>
      </c>
      <c r="B215" s="4" t="s">
        <v>884</v>
      </c>
      <c r="C215" s="1" t="s">
        <v>1585</v>
      </c>
    </row>
    <row r="216" spans="1:3" x14ac:dyDescent="0.15">
      <c r="A216" s="1" t="s">
        <v>692</v>
      </c>
      <c r="B216" s="5" t="s">
        <v>1508</v>
      </c>
      <c r="C216" s="1" t="s">
        <v>692</v>
      </c>
    </row>
    <row r="217" spans="1:3" x14ac:dyDescent="0.15">
      <c r="A217" s="1" t="s">
        <v>123</v>
      </c>
      <c r="B217" s="4" t="s">
        <v>870</v>
      </c>
      <c r="C217" s="1" t="s">
        <v>123</v>
      </c>
    </row>
    <row r="218" spans="1:3" x14ac:dyDescent="0.15">
      <c r="A218" s="1" t="s">
        <v>685</v>
      </c>
      <c r="B218" s="5" t="s">
        <v>1501</v>
      </c>
      <c r="C218" s="1" t="s">
        <v>685</v>
      </c>
    </row>
    <row r="219" spans="1:3" x14ac:dyDescent="0.15">
      <c r="A219" s="8" t="s">
        <v>1587</v>
      </c>
      <c r="B219" s="7" t="s">
        <v>1586</v>
      </c>
      <c r="C219" s="8" t="s">
        <v>1587</v>
      </c>
    </row>
    <row r="220" spans="1:3" x14ac:dyDescent="0.15">
      <c r="A220" s="1" t="s">
        <v>689</v>
      </c>
      <c r="B220" s="5" t="s">
        <v>1505</v>
      </c>
      <c r="C220" s="1" t="s">
        <v>689</v>
      </c>
    </row>
    <row r="221" spans="1:3" x14ac:dyDescent="0.15">
      <c r="A221" s="1" t="s">
        <v>1588</v>
      </c>
      <c r="B221" s="5" t="s">
        <v>1511</v>
      </c>
      <c r="C221" s="1" t="s">
        <v>1588</v>
      </c>
    </row>
    <row r="222" spans="1:3" x14ac:dyDescent="0.15">
      <c r="A222" s="1" t="s">
        <v>103</v>
      </c>
      <c r="B222" s="4" t="s">
        <v>847</v>
      </c>
      <c r="C222" s="1" t="s">
        <v>103</v>
      </c>
    </row>
    <row r="223" spans="1:3" x14ac:dyDescent="0.15">
      <c r="A223" s="1" t="s">
        <v>555</v>
      </c>
      <c r="B223" s="5" t="s">
        <v>1364</v>
      </c>
      <c r="C223" s="1" t="s">
        <v>555</v>
      </c>
    </row>
    <row r="224" spans="1:3" x14ac:dyDescent="0.15">
      <c r="A224" s="1" t="s">
        <v>288</v>
      </c>
      <c r="B224" s="4" t="s">
        <v>1060</v>
      </c>
      <c r="C224" s="1" t="s">
        <v>288</v>
      </c>
    </row>
    <row r="225" spans="1:3" x14ac:dyDescent="0.15">
      <c r="A225" s="1" t="s">
        <v>113</v>
      </c>
      <c r="B225" s="4" t="s">
        <v>860</v>
      </c>
      <c r="C225" s="1" t="s">
        <v>113</v>
      </c>
    </row>
    <row r="226" spans="1:3" x14ac:dyDescent="0.15">
      <c r="A226" s="1" t="s">
        <v>132</v>
      </c>
      <c r="B226" s="4" t="s">
        <v>879</v>
      </c>
      <c r="C226" s="1" t="s">
        <v>132</v>
      </c>
    </row>
    <row r="227" spans="1:3" x14ac:dyDescent="0.15">
      <c r="A227" s="1" t="s">
        <v>554</v>
      </c>
      <c r="B227" s="5" t="s">
        <v>1363</v>
      </c>
      <c r="C227" s="1" t="s">
        <v>554</v>
      </c>
    </row>
    <row r="228" spans="1:3" x14ac:dyDescent="0.15">
      <c r="A228" s="1" t="s">
        <v>110</v>
      </c>
      <c r="B228" s="4" t="s">
        <v>856</v>
      </c>
      <c r="C228" s="1" t="s">
        <v>110</v>
      </c>
    </row>
    <row r="229" spans="1:3" x14ac:dyDescent="0.15">
      <c r="A229" s="1" t="s">
        <v>548</v>
      </c>
      <c r="B229" s="5" t="s">
        <v>1357</v>
      </c>
      <c r="C229" s="1" t="s">
        <v>548</v>
      </c>
    </row>
    <row r="230" spans="1:3" x14ac:dyDescent="0.15">
      <c r="A230" s="1" t="s">
        <v>109</v>
      </c>
      <c r="B230" s="4" t="s">
        <v>855</v>
      </c>
      <c r="C230" s="1" t="s">
        <v>109</v>
      </c>
    </row>
    <row r="231" spans="1:3" x14ac:dyDescent="0.15">
      <c r="A231" s="1" t="s">
        <v>118</v>
      </c>
      <c r="B231" s="4" t="s">
        <v>865</v>
      </c>
      <c r="C231" s="1" t="s">
        <v>118</v>
      </c>
    </row>
    <row r="232" spans="1:3" x14ac:dyDescent="0.15">
      <c r="A232" s="1" t="s">
        <v>119</v>
      </c>
      <c r="B232" s="4" t="s">
        <v>866</v>
      </c>
      <c r="C232" s="1" t="s">
        <v>119</v>
      </c>
    </row>
    <row r="233" spans="1:3" x14ac:dyDescent="0.15">
      <c r="A233" s="1" t="s">
        <v>553</v>
      </c>
      <c r="B233" s="5" t="s">
        <v>1362</v>
      </c>
      <c r="C233" s="1" t="s">
        <v>553</v>
      </c>
    </row>
    <row r="234" spans="1:3" x14ac:dyDescent="0.15">
      <c r="A234" s="1" t="s">
        <v>107</v>
      </c>
      <c r="B234" s="4" t="s">
        <v>852</v>
      </c>
      <c r="C234" s="1" t="s">
        <v>107</v>
      </c>
    </row>
    <row r="235" spans="1:3" x14ac:dyDescent="0.15">
      <c r="A235" s="1" t="s">
        <v>115</v>
      </c>
      <c r="B235" s="4" t="s">
        <v>862</v>
      </c>
      <c r="C235" s="1" t="s">
        <v>115</v>
      </c>
    </row>
    <row r="236" spans="1:3" x14ac:dyDescent="0.15">
      <c r="A236" s="1" t="s">
        <v>104</v>
      </c>
      <c r="B236" s="4" t="s">
        <v>848</v>
      </c>
      <c r="C236" s="1" t="s">
        <v>104</v>
      </c>
    </row>
    <row r="237" spans="1:3" x14ac:dyDescent="0.15">
      <c r="A237" s="1" t="s">
        <v>121</v>
      </c>
      <c r="B237" s="4" t="s">
        <v>868</v>
      </c>
      <c r="C237" s="1" t="s">
        <v>121</v>
      </c>
    </row>
    <row r="238" spans="1:3" x14ac:dyDescent="0.15">
      <c r="A238" s="1" t="s">
        <v>684</v>
      </c>
      <c r="B238" s="5" t="s">
        <v>1500</v>
      </c>
      <c r="C238" s="1" t="s">
        <v>684</v>
      </c>
    </row>
    <row r="239" spans="1:3" x14ac:dyDescent="0.15">
      <c r="A239" s="1" t="s">
        <v>128</v>
      </c>
      <c r="B239" s="4" t="s">
        <v>875</v>
      </c>
      <c r="C239" s="1" t="s">
        <v>128</v>
      </c>
    </row>
    <row r="240" spans="1:3" x14ac:dyDescent="0.15">
      <c r="A240" s="1" t="s">
        <v>127</v>
      </c>
      <c r="B240" s="4" t="s">
        <v>874</v>
      </c>
      <c r="C240" s="1" t="s">
        <v>127</v>
      </c>
    </row>
    <row r="241" spans="1:3" x14ac:dyDescent="0.15">
      <c r="A241" s="1" t="s">
        <v>116</v>
      </c>
      <c r="B241" s="4" t="s">
        <v>863</v>
      </c>
      <c r="C241" s="1" t="s">
        <v>116</v>
      </c>
    </row>
    <row r="242" spans="1:3" x14ac:dyDescent="0.15">
      <c r="A242" s="1" t="s">
        <v>546</v>
      </c>
      <c r="B242" s="5" t="s">
        <v>1355</v>
      </c>
      <c r="C242" s="1" t="s">
        <v>546</v>
      </c>
    </row>
    <row r="243" spans="1:3" x14ac:dyDescent="0.15">
      <c r="A243" s="1" t="s">
        <v>126</v>
      </c>
      <c r="B243" s="4" t="s">
        <v>873</v>
      </c>
      <c r="C243" s="1" t="s">
        <v>126</v>
      </c>
    </row>
    <row r="244" spans="1:3" x14ac:dyDescent="0.15">
      <c r="A244" s="1" t="s">
        <v>105</v>
      </c>
      <c r="B244" s="4" t="s">
        <v>850</v>
      </c>
      <c r="C244" s="1" t="s">
        <v>105</v>
      </c>
    </row>
    <row r="245" spans="1:3" x14ac:dyDescent="0.15">
      <c r="A245" s="1" t="s">
        <v>130</v>
      </c>
      <c r="B245" s="4" t="s">
        <v>877</v>
      </c>
      <c r="C245" s="1" t="s">
        <v>130</v>
      </c>
    </row>
    <row r="246" spans="1:3" x14ac:dyDescent="0.15">
      <c r="A246" s="1" t="s">
        <v>547</v>
      </c>
      <c r="B246" s="5" t="s">
        <v>1356</v>
      </c>
      <c r="C246" s="1" t="s">
        <v>547</v>
      </c>
    </row>
    <row r="247" spans="1:3" x14ac:dyDescent="0.15">
      <c r="A247" s="1" t="s">
        <v>687</v>
      </c>
      <c r="B247" s="5" t="s">
        <v>1503</v>
      </c>
      <c r="C247" s="1" t="s">
        <v>687</v>
      </c>
    </row>
    <row r="248" spans="1:3" x14ac:dyDescent="0.15">
      <c r="A248" s="1" t="s">
        <v>1589</v>
      </c>
      <c r="B248" s="4" t="s">
        <v>885</v>
      </c>
      <c r="C248" s="1" t="s">
        <v>1589</v>
      </c>
    </row>
    <row r="249" spans="1:3" x14ac:dyDescent="0.15">
      <c r="A249" s="1" t="s">
        <v>1590</v>
      </c>
      <c r="B249" s="4" t="s">
        <v>849</v>
      </c>
      <c r="C249" s="1" t="s">
        <v>1590</v>
      </c>
    </row>
    <row r="250" spans="1:3" x14ac:dyDescent="0.15">
      <c r="A250" s="1" t="s">
        <v>106</v>
      </c>
      <c r="B250" s="4" t="s">
        <v>851</v>
      </c>
      <c r="C250" s="1" t="s">
        <v>106</v>
      </c>
    </row>
    <row r="251" spans="1:3" x14ac:dyDescent="0.15">
      <c r="A251" s="1" t="s">
        <v>545</v>
      </c>
      <c r="B251" s="5" t="s">
        <v>1354</v>
      </c>
      <c r="C251" s="1" t="s">
        <v>545</v>
      </c>
    </row>
    <row r="252" spans="1:3" x14ac:dyDescent="0.15">
      <c r="A252" s="1" t="s">
        <v>694</v>
      </c>
      <c r="B252" s="5" t="s">
        <v>1510</v>
      </c>
      <c r="C252" s="1" t="s">
        <v>694</v>
      </c>
    </row>
    <row r="253" spans="1:3" x14ac:dyDescent="0.15">
      <c r="A253" s="1" t="s">
        <v>135</v>
      </c>
      <c r="B253" s="4" t="s">
        <v>882</v>
      </c>
      <c r="C253" s="1" t="s">
        <v>135</v>
      </c>
    </row>
    <row r="254" spans="1:3" x14ac:dyDescent="0.15">
      <c r="A254" s="1" t="s">
        <v>1591</v>
      </c>
      <c r="B254" s="4" t="s">
        <v>857</v>
      </c>
      <c r="C254" s="1" t="s">
        <v>1591</v>
      </c>
    </row>
    <row r="255" spans="1:3" x14ac:dyDescent="0.15">
      <c r="A255" s="1" t="s">
        <v>550</v>
      </c>
      <c r="B255" s="5" t="s">
        <v>1359</v>
      </c>
      <c r="C255" s="1" t="s">
        <v>550</v>
      </c>
    </row>
    <row r="256" spans="1:3" x14ac:dyDescent="0.15">
      <c r="A256" s="1" t="s">
        <v>549</v>
      </c>
      <c r="B256" s="5" t="s">
        <v>1358</v>
      </c>
      <c r="C256" s="1" t="s">
        <v>549</v>
      </c>
    </row>
    <row r="257" spans="1:3" x14ac:dyDescent="0.15">
      <c r="A257" s="1" t="s">
        <v>683</v>
      </c>
      <c r="B257" s="5" t="s">
        <v>1499</v>
      </c>
      <c r="C257" s="1" t="s">
        <v>683</v>
      </c>
    </row>
    <row r="258" spans="1:3" x14ac:dyDescent="0.15">
      <c r="A258" s="1" t="s">
        <v>114</v>
      </c>
      <c r="B258" s="4" t="s">
        <v>861</v>
      </c>
      <c r="C258" s="1" t="s">
        <v>114</v>
      </c>
    </row>
    <row r="259" spans="1:3" x14ac:dyDescent="0.15">
      <c r="A259" s="1" t="s">
        <v>686</v>
      </c>
      <c r="B259" s="5" t="s">
        <v>1502</v>
      </c>
      <c r="C259" s="1" t="s">
        <v>686</v>
      </c>
    </row>
    <row r="260" spans="1:3" x14ac:dyDescent="0.15">
      <c r="A260" s="8" t="s">
        <v>1593</v>
      </c>
      <c r="B260" s="7" t="s">
        <v>1592</v>
      </c>
      <c r="C260" s="8" t="s">
        <v>1593</v>
      </c>
    </row>
    <row r="261" spans="1:3" x14ac:dyDescent="0.15">
      <c r="A261" s="1" t="s">
        <v>112</v>
      </c>
      <c r="B261" s="4" t="s">
        <v>859</v>
      </c>
      <c r="C261" s="1" t="s">
        <v>112</v>
      </c>
    </row>
    <row r="262" spans="1:3" x14ac:dyDescent="0.15">
      <c r="A262" s="1" t="s">
        <v>551</v>
      </c>
      <c r="B262" s="5" t="s">
        <v>1360</v>
      </c>
      <c r="C262" s="1" t="s">
        <v>551</v>
      </c>
    </row>
    <row r="263" spans="1:3" x14ac:dyDescent="0.15">
      <c r="A263" s="1" t="s">
        <v>136</v>
      </c>
      <c r="B263" s="4" t="s">
        <v>883</v>
      </c>
      <c r="C263" s="1" t="s">
        <v>136</v>
      </c>
    </row>
    <row r="264" spans="1:3" x14ac:dyDescent="0.15">
      <c r="A264" s="1" t="s">
        <v>552</v>
      </c>
      <c r="B264" s="5" t="s">
        <v>1361</v>
      </c>
      <c r="C264" s="1" t="s">
        <v>552</v>
      </c>
    </row>
    <row r="265" spans="1:3" x14ac:dyDescent="0.15">
      <c r="A265" s="1" t="s">
        <v>695</v>
      </c>
      <c r="B265" s="5" t="s">
        <v>1512</v>
      </c>
      <c r="C265" s="1" t="s">
        <v>695</v>
      </c>
    </row>
    <row r="266" spans="1:3" x14ac:dyDescent="0.15">
      <c r="A266" s="1" t="s">
        <v>1594</v>
      </c>
      <c r="B266" s="4" t="s">
        <v>854</v>
      </c>
      <c r="C266" s="1" t="s">
        <v>1594</v>
      </c>
    </row>
    <row r="267" spans="1:3" x14ac:dyDescent="0.15">
      <c r="A267" s="1" t="s">
        <v>1595</v>
      </c>
      <c r="B267" s="4" t="s">
        <v>871</v>
      </c>
      <c r="C267" s="1" t="s">
        <v>1595</v>
      </c>
    </row>
    <row r="268" spans="1:3" x14ac:dyDescent="0.15">
      <c r="A268" s="1" t="s">
        <v>134</v>
      </c>
      <c r="B268" s="4" t="s">
        <v>881</v>
      </c>
      <c r="C268" s="1" t="s">
        <v>134</v>
      </c>
    </row>
    <row r="269" spans="1:3" x14ac:dyDescent="0.15">
      <c r="A269" s="1" t="s">
        <v>111</v>
      </c>
      <c r="B269" s="4" t="s">
        <v>858</v>
      </c>
      <c r="C269" s="1" t="s">
        <v>111</v>
      </c>
    </row>
    <row r="270" spans="1:3" x14ac:dyDescent="0.15">
      <c r="A270" s="1" t="s">
        <v>688</v>
      </c>
      <c r="B270" s="5" t="s">
        <v>1504</v>
      </c>
      <c r="C270" s="1" t="s">
        <v>688</v>
      </c>
    </row>
    <row r="271" spans="1:3" x14ac:dyDescent="0.15">
      <c r="A271" s="1" t="s">
        <v>693</v>
      </c>
      <c r="B271" s="5" t="s">
        <v>1509</v>
      </c>
      <c r="C271" s="1" t="s">
        <v>693</v>
      </c>
    </row>
    <row r="272" spans="1:3" x14ac:dyDescent="0.15">
      <c r="A272" s="1" t="s">
        <v>108</v>
      </c>
      <c r="B272" s="4" t="s">
        <v>853</v>
      </c>
      <c r="C272" s="1" t="s">
        <v>108</v>
      </c>
    </row>
    <row r="273" spans="1:3" x14ac:dyDescent="0.15">
      <c r="A273" s="1" t="s">
        <v>696</v>
      </c>
      <c r="B273" s="5" t="s">
        <v>1513</v>
      </c>
      <c r="C273" s="1" t="s">
        <v>696</v>
      </c>
    </row>
    <row r="274" spans="1:3" x14ac:dyDescent="0.15">
      <c r="A274" s="1" t="s">
        <v>1596</v>
      </c>
      <c r="B274" s="4" t="s">
        <v>878</v>
      </c>
      <c r="C274" s="1" t="s">
        <v>1596</v>
      </c>
    </row>
    <row r="275" spans="1:3" x14ac:dyDescent="0.15">
      <c r="A275" s="8" t="s">
        <v>1598</v>
      </c>
      <c r="B275" s="7" t="s">
        <v>1597</v>
      </c>
      <c r="C275" s="8" t="s">
        <v>1598</v>
      </c>
    </row>
    <row r="276" spans="1:3" x14ac:dyDescent="0.15">
      <c r="A276" s="1" t="s">
        <v>140</v>
      </c>
      <c r="B276" s="4" t="s">
        <v>889</v>
      </c>
      <c r="C276" s="1" t="s">
        <v>140</v>
      </c>
    </row>
    <row r="277" spans="1:3" x14ac:dyDescent="0.15">
      <c r="A277" s="1" t="s">
        <v>168</v>
      </c>
      <c r="B277" s="4" t="s">
        <v>920</v>
      </c>
      <c r="C277" s="1" t="s">
        <v>168</v>
      </c>
    </row>
    <row r="278" spans="1:3" x14ac:dyDescent="0.15">
      <c r="A278" s="1" t="s">
        <v>582</v>
      </c>
      <c r="B278" s="5" t="s">
        <v>1393</v>
      </c>
      <c r="C278" s="1" t="s">
        <v>582</v>
      </c>
    </row>
    <row r="279" spans="1:3" x14ac:dyDescent="0.15">
      <c r="A279" s="1" t="s">
        <v>166</v>
      </c>
      <c r="B279" s="4" t="s">
        <v>918</v>
      </c>
      <c r="C279" s="1" t="s">
        <v>166</v>
      </c>
    </row>
    <row r="280" spans="1:3" x14ac:dyDescent="0.15">
      <c r="A280" s="1" t="s">
        <v>164</v>
      </c>
      <c r="B280" s="4" t="s">
        <v>916</v>
      </c>
      <c r="C280" s="1" t="s">
        <v>164</v>
      </c>
    </row>
    <row r="281" spans="1:3" x14ac:dyDescent="0.15">
      <c r="A281" s="1" t="s">
        <v>141</v>
      </c>
      <c r="B281" s="4" t="s">
        <v>890</v>
      </c>
      <c r="C281" s="1" t="s">
        <v>141</v>
      </c>
    </row>
    <row r="282" spans="1:3" x14ac:dyDescent="0.15">
      <c r="A282" s="1" t="s">
        <v>151</v>
      </c>
      <c r="B282" s="4" t="s">
        <v>902</v>
      </c>
      <c r="C282" s="1" t="s">
        <v>151</v>
      </c>
    </row>
    <row r="283" spans="1:3" x14ac:dyDescent="0.15">
      <c r="A283" s="1" t="s">
        <v>137</v>
      </c>
      <c r="B283" s="4" t="s">
        <v>886</v>
      </c>
      <c r="C283" s="1" t="s">
        <v>137</v>
      </c>
    </row>
    <row r="284" spans="1:3" x14ac:dyDescent="0.15">
      <c r="A284" s="1" t="s">
        <v>144</v>
      </c>
      <c r="B284" s="4" t="s">
        <v>893</v>
      </c>
      <c r="C284" s="1" t="s">
        <v>144</v>
      </c>
    </row>
    <row r="285" spans="1:3" x14ac:dyDescent="0.15">
      <c r="A285" s="1" t="s">
        <v>573</v>
      </c>
      <c r="B285" s="5" t="s">
        <v>1382</v>
      </c>
      <c r="C285" s="1" t="s">
        <v>573</v>
      </c>
    </row>
    <row r="286" spans="1:3" x14ac:dyDescent="0.15">
      <c r="A286" s="1" t="s">
        <v>154</v>
      </c>
      <c r="B286" s="4" t="s">
        <v>905</v>
      </c>
      <c r="C286" s="1" t="s">
        <v>154</v>
      </c>
    </row>
    <row r="287" spans="1:3" x14ac:dyDescent="0.15">
      <c r="A287" s="1" t="s">
        <v>713</v>
      </c>
      <c r="B287" s="5" t="s">
        <v>1532</v>
      </c>
      <c r="C287" s="1" t="s">
        <v>713</v>
      </c>
    </row>
    <row r="288" spans="1:3" x14ac:dyDescent="0.15">
      <c r="A288" s="1" t="s">
        <v>143</v>
      </c>
      <c r="B288" s="4" t="s">
        <v>892</v>
      </c>
      <c r="C288" s="1" t="s">
        <v>143</v>
      </c>
    </row>
    <row r="289" spans="1:3" x14ac:dyDescent="0.15">
      <c r="A289" s="1" t="s">
        <v>171</v>
      </c>
      <c r="B289" s="4" t="s">
        <v>924</v>
      </c>
      <c r="C289" s="1" t="s">
        <v>171</v>
      </c>
    </row>
    <row r="290" spans="1:3" x14ac:dyDescent="0.15">
      <c r="A290" s="1" t="s">
        <v>1599</v>
      </c>
      <c r="B290" s="5" t="s">
        <v>1529</v>
      </c>
      <c r="C290" s="1" t="s">
        <v>1599</v>
      </c>
    </row>
    <row r="291" spans="1:3" x14ac:dyDescent="0.15">
      <c r="A291" s="1" t="s">
        <v>156</v>
      </c>
      <c r="B291" s="4" t="s">
        <v>907</v>
      </c>
      <c r="C291" s="1" t="s">
        <v>156</v>
      </c>
    </row>
    <row r="292" spans="1:3" x14ac:dyDescent="0.15">
      <c r="A292" s="1" t="s">
        <v>162</v>
      </c>
      <c r="B292" s="4" t="s">
        <v>914</v>
      </c>
      <c r="C292" s="1" t="s">
        <v>162</v>
      </c>
    </row>
    <row r="293" spans="1:3" x14ac:dyDescent="0.15">
      <c r="A293" s="1" t="s">
        <v>153</v>
      </c>
      <c r="B293" s="4" t="s">
        <v>904</v>
      </c>
      <c r="C293" s="1" t="s">
        <v>153</v>
      </c>
    </row>
    <row r="294" spans="1:3" x14ac:dyDescent="0.15">
      <c r="A294" s="1" t="s">
        <v>146</v>
      </c>
      <c r="B294" s="4" t="s">
        <v>896</v>
      </c>
      <c r="C294" s="1" t="s">
        <v>146</v>
      </c>
    </row>
    <row r="295" spans="1:3" x14ac:dyDescent="0.15">
      <c r="A295" s="1" t="s">
        <v>1600</v>
      </c>
      <c r="B295" s="4" t="s">
        <v>921</v>
      </c>
      <c r="C295" s="1" t="s">
        <v>1600</v>
      </c>
    </row>
    <row r="296" spans="1:3" x14ac:dyDescent="0.15">
      <c r="A296" s="1" t="s">
        <v>170</v>
      </c>
      <c r="B296" s="4" t="s">
        <v>923</v>
      </c>
      <c r="C296" s="1" t="s">
        <v>170</v>
      </c>
    </row>
    <row r="297" spans="1:3" x14ac:dyDescent="0.15">
      <c r="A297" s="1" t="s">
        <v>581</v>
      </c>
      <c r="B297" s="5" t="s">
        <v>1392</v>
      </c>
      <c r="C297" s="1" t="s">
        <v>581</v>
      </c>
    </row>
    <row r="298" spans="1:3" x14ac:dyDescent="0.15">
      <c r="A298" s="1" t="s">
        <v>161</v>
      </c>
      <c r="B298" s="4" t="s">
        <v>912</v>
      </c>
      <c r="C298" s="1" t="s">
        <v>161</v>
      </c>
    </row>
    <row r="299" spans="1:3" x14ac:dyDescent="0.15">
      <c r="A299" s="1" t="s">
        <v>157</v>
      </c>
      <c r="B299" s="4" t="s">
        <v>908</v>
      </c>
      <c r="C299" s="1" t="s">
        <v>157</v>
      </c>
    </row>
    <row r="300" spans="1:3" x14ac:dyDescent="0.15">
      <c r="A300" s="1" t="s">
        <v>712</v>
      </c>
      <c r="B300" s="5" t="s">
        <v>1531</v>
      </c>
      <c r="C300" s="1" t="s">
        <v>712</v>
      </c>
    </row>
    <row r="301" spans="1:3" x14ac:dyDescent="0.15">
      <c r="A301" s="1" t="s">
        <v>147</v>
      </c>
      <c r="B301" s="4" t="s">
        <v>897</v>
      </c>
      <c r="C301" s="1" t="s">
        <v>147</v>
      </c>
    </row>
    <row r="302" spans="1:3" x14ac:dyDescent="0.15">
      <c r="A302" s="1" t="s">
        <v>707</v>
      </c>
      <c r="B302" s="5" t="s">
        <v>1525</v>
      </c>
      <c r="C302" s="1" t="s">
        <v>707</v>
      </c>
    </row>
    <row r="303" spans="1:3" x14ac:dyDescent="0.15">
      <c r="A303" s="1" t="s">
        <v>163</v>
      </c>
      <c r="B303" s="4" t="s">
        <v>915</v>
      </c>
      <c r="C303" s="1" t="s">
        <v>163</v>
      </c>
    </row>
    <row r="304" spans="1:3" x14ac:dyDescent="0.15">
      <c r="A304" s="1" t="s">
        <v>710</v>
      </c>
      <c r="B304" s="5" t="s">
        <v>1528</v>
      </c>
      <c r="C304" s="1" t="s">
        <v>710</v>
      </c>
    </row>
    <row r="305" spans="1:3" x14ac:dyDescent="0.15">
      <c r="A305" s="1" t="s">
        <v>709</v>
      </c>
      <c r="B305" s="5" t="s">
        <v>1527</v>
      </c>
      <c r="C305" s="1" t="s">
        <v>709</v>
      </c>
    </row>
    <row r="306" spans="1:3" x14ac:dyDescent="0.15">
      <c r="A306" s="1" t="s">
        <v>708</v>
      </c>
      <c r="B306" s="5" t="s">
        <v>1526</v>
      </c>
      <c r="C306" s="1" t="s">
        <v>708</v>
      </c>
    </row>
    <row r="307" spans="1:3" x14ac:dyDescent="0.15">
      <c r="A307" s="1" t="s">
        <v>139</v>
      </c>
      <c r="B307" s="4" t="s">
        <v>888</v>
      </c>
      <c r="C307" s="1" t="s">
        <v>139</v>
      </c>
    </row>
    <row r="308" spans="1:3" x14ac:dyDescent="0.15">
      <c r="A308" s="1" t="s">
        <v>165</v>
      </c>
      <c r="B308" s="4" t="s">
        <v>917</v>
      </c>
      <c r="C308" s="1" t="s">
        <v>165</v>
      </c>
    </row>
    <row r="309" spans="1:3" x14ac:dyDescent="0.15">
      <c r="A309" s="1" t="s">
        <v>158</v>
      </c>
      <c r="B309" s="4" t="s">
        <v>909</v>
      </c>
      <c r="C309" s="1" t="s">
        <v>158</v>
      </c>
    </row>
    <row r="310" spans="1:3" x14ac:dyDescent="0.15">
      <c r="A310" s="1" t="s">
        <v>577</v>
      </c>
      <c r="B310" s="5" t="s">
        <v>1388</v>
      </c>
      <c r="C310" s="1" t="s">
        <v>577</v>
      </c>
    </row>
    <row r="311" spans="1:3" x14ac:dyDescent="0.15">
      <c r="A311" s="1" t="s">
        <v>1601</v>
      </c>
      <c r="B311" s="4" t="s">
        <v>900</v>
      </c>
      <c r="C311" s="1" t="s">
        <v>1601</v>
      </c>
    </row>
    <row r="312" spans="1:3" x14ac:dyDescent="0.15">
      <c r="A312" s="1" t="s">
        <v>152</v>
      </c>
      <c r="B312" s="4" t="s">
        <v>903</v>
      </c>
      <c r="C312" s="1" t="s">
        <v>152</v>
      </c>
    </row>
    <row r="313" spans="1:3" x14ac:dyDescent="0.15">
      <c r="A313" s="1" t="s">
        <v>578</v>
      </c>
      <c r="B313" s="5" t="s">
        <v>1389</v>
      </c>
      <c r="C313" s="1" t="s">
        <v>578</v>
      </c>
    </row>
    <row r="314" spans="1:3" x14ac:dyDescent="0.15">
      <c r="A314" s="1" t="s">
        <v>579</v>
      </c>
      <c r="B314" s="5" t="s">
        <v>1390</v>
      </c>
      <c r="C314" s="1" t="s">
        <v>579</v>
      </c>
    </row>
    <row r="315" spans="1:3" x14ac:dyDescent="0.15">
      <c r="A315" s="1" t="s">
        <v>1602</v>
      </c>
      <c r="B315" s="4" t="s">
        <v>913</v>
      </c>
      <c r="C315" s="1" t="s">
        <v>1602</v>
      </c>
    </row>
    <row r="316" spans="1:3" x14ac:dyDescent="0.15">
      <c r="A316" s="1" t="s">
        <v>167</v>
      </c>
      <c r="B316" s="4" t="s">
        <v>919</v>
      </c>
      <c r="C316" s="1" t="s">
        <v>167</v>
      </c>
    </row>
    <row r="317" spans="1:3" x14ac:dyDescent="0.15">
      <c r="A317" s="1" t="s">
        <v>148</v>
      </c>
      <c r="B317" s="4" t="s">
        <v>898</v>
      </c>
      <c r="C317" s="1" t="s">
        <v>148</v>
      </c>
    </row>
    <row r="318" spans="1:3" x14ac:dyDescent="0.15">
      <c r="A318" s="1" t="s">
        <v>169</v>
      </c>
      <c r="B318" s="4" t="s">
        <v>922</v>
      </c>
      <c r="C318" s="1" t="s">
        <v>169</v>
      </c>
    </row>
    <row r="319" spans="1:3" x14ac:dyDescent="0.15">
      <c r="A319" s="1" t="s">
        <v>155</v>
      </c>
      <c r="B319" s="4" t="s">
        <v>906</v>
      </c>
      <c r="C319" s="1" t="s">
        <v>155</v>
      </c>
    </row>
    <row r="320" spans="1:3" x14ac:dyDescent="0.15">
      <c r="A320" s="1" t="s">
        <v>580</v>
      </c>
      <c r="B320" s="5" t="s">
        <v>1391</v>
      </c>
      <c r="C320" s="1" t="s">
        <v>580</v>
      </c>
    </row>
    <row r="321" spans="1:3" x14ac:dyDescent="0.15">
      <c r="A321" s="1" t="s">
        <v>160</v>
      </c>
      <c r="B321" s="4" t="s">
        <v>911</v>
      </c>
      <c r="C321" s="1" t="s">
        <v>160</v>
      </c>
    </row>
    <row r="322" spans="1:3" x14ac:dyDescent="0.15">
      <c r="A322" s="1" t="s">
        <v>145</v>
      </c>
      <c r="B322" s="4" t="s">
        <v>895</v>
      </c>
      <c r="C322" s="1" t="s">
        <v>145</v>
      </c>
    </row>
    <row r="323" spans="1:3" x14ac:dyDescent="0.15">
      <c r="A323" s="1" t="s">
        <v>1603</v>
      </c>
      <c r="B323" s="5" t="s">
        <v>1395</v>
      </c>
      <c r="C323" s="1" t="s">
        <v>1603</v>
      </c>
    </row>
    <row r="324" spans="1:3" x14ac:dyDescent="0.15">
      <c r="A324" s="1" t="s">
        <v>149</v>
      </c>
      <c r="B324" s="4" t="s">
        <v>899</v>
      </c>
      <c r="C324" s="1" t="s">
        <v>149</v>
      </c>
    </row>
    <row r="325" spans="1:3" x14ac:dyDescent="0.15">
      <c r="A325" s="1" t="s">
        <v>150</v>
      </c>
      <c r="B325" s="4" t="s">
        <v>901</v>
      </c>
      <c r="C325" s="1" t="s">
        <v>150</v>
      </c>
    </row>
    <row r="326" spans="1:3" x14ac:dyDescent="0.15">
      <c r="A326" s="8" t="s">
        <v>1605</v>
      </c>
      <c r="B326" s="7" t="s">
        <v>1604</v>
      </c>
      <c r="C326" s="8" t="s">
        <v>1605</v>
      </c>
    </row>
    <row r="327" spans="1:3" x14ac:dyDescent="0.15">
      <c r="A327" s="1" t="s">
        <v>1606</v>
      </c>
      <c r="B327" s="5" t="s">
        <v>1394</v>
      </c>
      <c r="C327" s="1" t="s">
        <v>1606</v>
      </c>
    </row>
    <row r="328" spans="1:3" x14ac:dyDescent="0.15">
      <c r="A328" s="1" t="s">
        <v>138</v>
      </c>
      <c r="B328" s="4" t="s">
        <v>887</v>
      </c>
      <c r="C328" s="1" t="s">
        <v>138</v>
      </c>
    </row>
    <row r="329" spans="1:3" x14ac:dyDescent="0.15">
      <c r="A329" s="1" t="s">
        <v>1607</v>
      </c>
      <c r="B329" s="4" t="s">
        <v>910</v>
      </c>
      <c r="C329" s="1" t="s">
        <v>1607</v>
      </c>
    </row>
    <row r="330" spans="1:3" x14ac:dyDescent="0.15">
      <c r="A330" s="1" t="s">
        <v>142</v>
      </c>
      <c r="B330" s="4" t="s">
        <v>891</v>
      </c>
      <c r="C330" s="1" t="s">
        <v>142</v>
      </c>
    </row>
    <row r="331" spans="1:3" x14ac:dyDescent="0.15">
      <c r="A331" s="1" t="s">
        <v>575</v>
      </c>
      <c r="B331" s="5" t="s">
        <v>1385</v>
      </c>
      <c r="C331" s="1" t="s">
        <v>575</v>
      </c>
    </row>
    <row r="332" spans="1:3" x14ac:dyDescent="0.15">
      <c r="A332" s="1" t="s">
        <v>172</v>
      </c>
      <c r="B332" s="4" t="s">
        <v>925</v>
      </c>
      <c r="C332" s="1" t="s">
        <v>172</v>
      </c>
    </row>
    <row r="333" spans="1:3" x14ac:dyDescent="0.15">
      <c r="A333" s="1" t="s">
        <v>576</v>
      </c>
      <c r="B333" s="5" t="s">
        <v>1386</v>
      </c>
      <c r="C333" s="1" t="s">
        <v>576</v>
      </c>
    </row>
    <row r="334" spans="1:3" x14ac:dyDescent="0.15">
      <c r="A334" s="1" t="s">
        <v>583</v>
      </c>
      <c r="B334" s="5" t="s">
        <v>1396</v>
      </c>
      <c r="C334" s="1" t="s">
        <v>583</v>
      </c>
    </row>
    <row r="335" spans="1:3" x14ac:dyDescent="0.15">
      <c r="A335" s="1" t="s">
        <v>574</v>
      </c>
      <c r="B335" s="5" t="s">
        <v>1383</v>
      </c>
      <c r="C335" s="1" t="s">
        <v>574</v>
      </c>
    </row>
    <row r="336" spans="1:3" x14ac:dyDescent="0.15">
      <c r="A336" s="1" t="s">
        <v>711</v>
      </c>
      <c r="B336" s="5" t="s">
        <v>1530</v>
      </c>
      <c r="C336" s="1" t="s">
        <v>711</v>
      </c>
    </row>
    <row r="337" spans="1:3" x14ac:dyDescent="0.15">
      <c r="A337" s="1" t="s">
        <v>706</v>
      </c>
      <c r="B337" s="5" t="s">
        <v>1524</v>
      </c>
      <c r="C337" s="1" t="s">
        <v>706</v>
      </c>
    </row>
    <row r="338" spans="1:3" x14ac:dyDescent="0.15">
      <c r="A338" s="1" t="s">
        <v>1608</v>
      </c>
      <c r="B338" s="5" t="s">
        <v>1384</v>
      </c>
      <c r="C338" s="1" t="s">
        <v>1608</v>
      </c>
    </row>
    <row r="339" spans="1:3" x14ac:dyDescent="0.15">
      <c r="A339" s="1" t="s">
        <v>1609</v>
      </c>
      <c r="B339" s="4" t="s">
        <v>894</v>
      </c>
      <c r="C339" s="1" t="s">
        <v>1609</v>
      </c>
    </row>
    <row r="340" spans="1:3" x14ac:dyDescent="0.15">
      <c r="A340" s="8" t="s">
        <v>1611</v>
      </c>
      <c r="B340" s="7" t="s">
        <v>1610</v>
      </c>
      <c r="C340" s="8" t="s">
        <v>1611</v>
      </c>
    </row>
    <row r="341" spans="1:3" x14ac:dyDescent="0.15">
      <c r="A341" s="1" t="s">
        <v>715</v>
      </c>
      <c r="B341" s="5" t="s">
        <v>1387</v>
      </c>
      <c r="C341" s="1" t="s">
        <v>715</v>
      </c>
    </row>
    <row r="342" spans="1:3" x14ac:dyDescent="0.15">
      <c r="A342" s="8" t="s">
        <v>1613</v>
      </c>
      <c r="B342" s="7" t="s">
        <v>1612</v>
      </c>
      <c r="C342" s="8" t="s">
        <v>1613</v>
      </c>
    </row>
    <row r="343" spans="1:3" x14ac:dyDescent="0.15">
      <c r="A343" s="1" t="s">
        <v>176</v>
      </c>
      <c r="B343" s="4" t="s">
        <v>931</v>
      </c>
      <c r="C343" s="1" t="s">
        <v>176</v>
      </c>
    </row>
    <row r="344" spans="1:3" x14ac:dyDescent="0.15">
      <c r="A344" s="1" t="s">
        <v>197</v>
      </c>
      <c r="B344" s="4" t="s">
        <v>955</v>
      </c>
      <c r="C344" s="1" t="s">
        <v>197</v>
      </c>
    </row>
    <row r="345" spans="1:3" x14ac:dyDescent="0.15">
      <c r="A345" s="1" t="s">
        <v>199</v>
      </c>
      <c r="B345" s="4" t="s">
        <v>958</v>
      </c>
      <c r="C345" s="1" t="s">
        <v>199</v>
      </c>
    </row>
    <row r="346" spans="1:3" x14ac:dyDescent="0.15">
      <c r="A346" s="1" t="s">
        <v>187</v>
      </c>
      <c r="B346" s="4" t="s">
        <v>944</v>
      </c>
      <c r="C346" s="1" t="s">
        <v>187</v>
      </c>
    </row>
    <row r="347" spans="1:3" x14ac:dyDescent="0.15">
      <c r="A347" s="1" t="s">
        <v>1614</v>
      </c>
      <c r="B347" s="4" t="s">
        <v>935</v>
      </c>
      <c r="C347" s="1" t="s">
        <v>1614</v>
      </c>
    </row>
    <row r="348" spans="1:3" x14ac:dyDescent="0.15">
      <c r="A348" s="1" t="s">
        <v>193</v>
      </c>
      <c r="B348" s="4" t="s">
        <v>950</v>
      </c>
      <c r="C348" s="1" t="s">
        <v>193</v>
      </c>
    </row>
    <row r="349" spans="1:3" x14ac:dyDescent="0.15">
      <c r="A349" s="1" t="s">
        <v>190</v>
      </c>
      <c r="B349" s="4" t="s">
        <v>947</v>
      </c>
      <c r="C349" s="1" t="s">
        <v>190</v>
      </c>
    </row>
    <row r="350" spans="1:3" x14ac:dyDescent="0.15">
      <c r="A350" s="1" t="s">
        <v>186</v>
      </c>
      <c r="B350" s="4" t="s">
        <v>943</v>
      </c>
      <c r="C350" s="1" t="s">
        <v>186</v>
      </c>
    </row>
    <row r="351" spans="1:3" x14ac:dyDescent="0.15">
      <c r="A351" s="1" t="s">
        <v>188</v>
      </c>
      <c r="B351" s="4" t="s">
        <v>945</v>
      </c>
      <c r="C351" s="1" t="s">
        <v>188</v>
      </c>
    </row>
    <row r="352" spans="1:3" x14ac:dyDescent="0.15">
      <c r="A352" s="1" t="s">
        <v>181</v>
      </c>
      <c r="B352" s="4" t="s">
        <v>937</v>
      </c>
      <c r="C352" s="1" t="s">
        <v>181</v>
      </c>
    </row>
    <row r="353" spans="1:3" x14ac:dyDescent="0.15">
      <c r="A353" s="1" t="s">
        <v>669</v>
      </c>
      <c r="B353" s="5" t="s">
        <v>1485</v>
      </c>
      <c r="C353" s="1" t="s">
        <v>669</v>
      </c>
    </row>
    <row r="354" spans="1:3" x14ac:dyDescent="0.15">
      <c r="A354" s="1" t="s">
        <v>185</v>
      </c>
      <c r="B354" s="4" t="s">
        <v>942</v>
      </c>
      <c r="C354" s="1" t="s">
        <v>185</v>
      </c>
    </row>
    <row r="355" spans="1:3" x14ac:dyDescent="0.15">
      <c r="A355" s="1" t="s">
        <v>524</v>
      </c>
      <c r="B355" s="5" t="s">
        <v>1331</v>
      </c>
      <c r="C355" s="1" t="s">
        <v>524</v>
      </c>
    </row>
    <row r="356" spans="1:3" x14ac:dyDescent="0.15">
      <c r="A356" s="1" t="s">
        <v>196</v>
      </c>
      <c r="B356" s="4" t="s">
        <v>954</v>
      </c>
      <c r="C356" s="1" t="s">
        <v>196</v>
      </c>
    </row>
    <row r="357" spans="1:3" x14ac:dyDescent="0.15">
      <c r="A357" s="1" t="s">
        <v>194</v>
      </c>
      <c r="B357" s="4" t="s">
        <v>951</v>
      </c>
      <c r="C357" s="1" t="s">
        <v>194</v>
      </c>
    </row>
    <row r="358" spans="1:3" x14ac:dyDescent="0.15">
      <c r="A358" s="1" t="s">
        <v>206</v>
      </c>
      <c r="B358" s="4" t="s">
        <v>965</v>
      </c>
      <c r="C358" s="1" t="s">
        <v>206</v>
      </c>
    </row>
    <row r="359" spans="1:3" x14ac:dyDescent="0.15">
      <c r="A359" s="1" t="s">
        <v>202</v>
      </c>
      <c r="B359" s="4" t="s">
        <v>961</v>
      </c>
      <c r="C359" s="1" t="s">
        <v>202</v>
      </c>
    </row>
    <row r="360" spans="1:3" x14ac:dyDescent="0.15">
      <c r="A360" s="1" t="s">
        <v>520</v>
      </c>
      <c r="B360" s="5" t="s">
        <v>1327</v>
      </c>
      <c r="C360" s="1" t="s">
        <v>520</v>
      </c>
    </row>
    <row r="361" spans="1:3" x14ac:dyDescent="0.15">
      <c r="A361" s="1" t="s">
        <v>180</v>
      </c>
      <c r="B361" s="4" t="s">
        <v>936</v>
      </c>
      <c r="C361" s="1" t="s">
        <v>180</v>
      </c>
    </row>
    <row r="362" spans="1:3" x14ac:dyDescent="0.15">
      <c r="A362" s="1" t="s">
        <v>1615</v>
      </c>
      <c r="B362" s="4" t="s">
        <v>952</v>
      </c>
      <c r="C362" s="1" t="s">
        <v>1615</v>
      </c>
    </row>
    <row r="363" spans="1:3" x14ac:dyDescent="0.15">
      <c r="A363" s="1" t="s">
        <v>528</v>
      </c>
      <c r="B363" s="5" t="s">
        <v>1335</v>
      </c>
      <c r="C363" s="1" t="s">
        <v>528</v>
      </c>
    </row>
    <row r="364" spans="1:3" x14ac:dyDescent="0.15">
      <c r="A364" s="1" t="s">
        <v>191</v>
      </c>
      <c r="B364" s="4" t="s">
        <v>948</v>
      </c>
      <c r="C364" s="1" t="s">
        <v>191</v>
      </c>
    </row>
    <row r="365" spans="1:3" x14ac:dyDescent="0.15">
      <c r="A365" s="1" t="s">
        <v>530</v>
      </c>
      <c r="B365" s="5" t="s">
        <v>1337</v>
      </c>
      <c r="C365" s="1" t="s">
        <v>530</v>
      </c>
    </row>
    <row r="366" spans="1:3" x14ac:dyDescent="0.15">
      <c r="A366" s="1" t="s">
        <v>663</v>
      </c>
      <c r="B366" s="5" t="s">
        <v>1479</v>
      </c>
      <c r="C366" s="1" t="s">
        <v>663</v>
      </c>
    </row>
    <row r="367" spans="1:3" x14ac:dyDescent="0.15">
      <c r="A367" s="1" t="s">
        <v>309</v>
      </c>
      <c r="B367" s="4" t="s">
        <v>1083</v>
      </c>
      <c r="C367" s="1" t="s">
        <v>309</v>
      </c>
    </row>
    <row r="368" spans="1:3" x14ac:dyDescent="0.15">
      <c r="A368" s="1" t="s">
        <v>205</v>
      </c>
      <c r="B368" s="4" t="s">
        <v>964</v>
      </c>
      <c r="C368" s="1" t="s">
        <v>205</v>
      </c>
    </row>
    <row r="369" spans="1:3" x14ac:dyDescent="0.15">
      <c r="A369" s="1" t="s">
        <v>174</v>
      </c>
      <c r="B369" s="4" t="s">
        <v>927</v>
      </c>
      <c r="C369" s="1" t="s">
        <v>174</v>
      </c>
    </row>
    <row r="370" spans="1:3" x14ac:dyDescent="0.15">
      <c r="A370" s="1" t="s">
        <v>201</v>
      </c>
      <c r="B370" s="4" t="s">
        <v>960</v>
      </c>
      <c r="C370" s="1" t="s">
        <v>201</v>
      </c>
    </row>
    <row r="371" spans="1:3" x14ac:dyDescent="0.15">
      <c r="A371" s="1" t="s">
        <v>173</v>
      </c>
      <c r="B371" s="4" t="s">
        <v>926</v>
      </c>
      <c r="C371" s="1" t="s">
        <v>173</v>
      </c>
    </row>
    <row r="372" spans="1:3" x14ac:dyDescent="0.15">
      <c r="A372" s="1" t="s">
        <v>182</v>
      </c>
      <c r="B372" s="4" t="s">
        <v>938</v>
      </c>
      <c r="C372" s="1" t="s">
        <v>182</v>
      </c>
    </row>
    <row r="373" spans="1:3" x14ac:dyDescent="0.15">
      <c r="A373" s="1" t="s">
        <v>519</v>
      </c>
      <c r="B373" s="5" t="s">
        <v>1326</v>
      </c>
      <c r="C373" s="1" t="s">
        <v>519</v>
      </c>
    </row>
    <row r="374" spans="1:3" x14ac:dyDescent="0.15">
      <c r="A374" s="1" t="s">
        <v>1616</v>
      </c>
      <c r="B374" s="4" t="s">
        <v>953</v>
      </c>
      <c r="C374" s="1" t="s">
        <v>1616</v>
      </c>
    </row>
    <row r="375" spans="1:3" x14ac:dyDescent="0.15">
      <c r="A375" s="1" t="s">
        <v>192</v>
      </c>
      <c r="B375" s="4" t="s">
        <v>949</v>
      </c>
      <c r="C375" s="1" t="s">
        <v>192</v>
      </c>
    </row>
    <row r="376" spans="1:3" x14ac:dyDescent="0.15">
      <c r="A376" s="1" t="s">
        <v>175</v>
      </c>
      <c r="B376" s="4" t="s">
        <v>929</v>
      </c>
      <c r="C376" s="1" t="s">
        <v>175</v>
      </c>
    </row>
    <row r="377" spans="1:3" x14ac:dyDescent="0.15">
      <c r="A377" s="1" t="s">
        <v>177</v>
      </c>
      <c r="B377" s="4" t="s">
        <v>932</v>
      </c>
      <c r="C377" s="1" t="s">
        <v>177</v>
      </c>
    </row>
    <row r="378" spans="1:3" x14ac:dyDescent="0.15">
      <c r="A378" s="1" t="s">
        <v>527</v>
      </c>
      <c r="B378" s="5" t="s">
        <v>1334</v>
      </c>
      <c r="C378" s="1" t="s">
        <v>527</v>
      </c>
    </row>
    <row r="379" spans="1:3" x14ac:dyDescent="0.15">
      <c r="A379" s="1" t="s">
        <v>203</v>
      </c>
      <c r="B379" s="4" t="s">
        <v>962</v>
      </c>
      <c r="C379" s="1" t="s">
        <v>203</v>
      </c>
    </row>
    <row r="380" spans="1:3" x14ac:dyDescent="0.15">
      <c r="A380" s="1" t="s">
        <v>662</v>
      </c>
      <c r="B380" s="5" t="s">
        <v>1478</v>
      </c>
      <c r="C380" s="1" t="s">
        <v>662</v>
      </c>
    </row>
    <row r="381" spans="1:3" x14ac:dyDescent="0.15">
      <c r="A381" s="1" t="s">
        <v>518</v>
      </c>
      <c r="B381" s="5" t="s">
        <v>1325</v>
      </c>
      <c r="C381" s="1" t="s">
        <v>518</v>
      </c>
    </row>
    <row r="382" spans="1:3" x14ac:dyDescent="0.15">
      <c r="A382" s="1" t="s">
        <v>179</v>
      </c>
      <c r="B382" s="4" t="s">
        <v>934</v>
      </c>
      <c r="C382" s="1" t="s">
        <v>179</v>
      </c>
    </row>
    <row r="383" spans="1:3" x14ac:dyDescent="0.15">
      <c r="A383" s="1" t="s">
        <v>525</v>
      </c>
      <c r="B383" s="5" t="s">
        <v>1332</v>
      </c>
      <c r="C383" s="1" t="s">
        <v>525</v>
      </c>
    </row>
    <row r="384" spans="1:3" x14ac:dyDescent="0.15">
      <c r="A384" s="1" t="s">
        <v>665</v>
      </c>
      <c r="B384" s="5" t="s">
        <v>1481</v>
      </c>
      <c r="C384" s="1" t="s">
        <v>665</v>
      </c>
    </row>
    <row r="385" spans="1:3" x14ac:dyDescent="0.15">
      <c r="A385" s="1" t="s">
        <v>1617</v>
      </c>
      <c r="B385" s="4" t="s">
        <v>928</v>
      </c>
      <c r="C385" s="1" t="s">
        <v>1617</v>
      </c>
    </row>
    <row r="386" spans="1:3" x14ac:dyDescent="0.15">
      <c r="A386" s="1" t="s">
        <v>667</v>
      </c>
      <c r="B386" s="5" t="s">
        <v>1483</v>
      </c>
      <c r="C386" s="1" t="s">
        <v>667</v>
      </c>
    </row>
    <row r="387" spans="1:3" x14ac:dyDescent="0.15">
      <c r="A387" s="1" t="s">
        <v>526</v>
      </c>
      <c r="B387" s="5" t="s">
        <v>1333</v>
      </c>
      <c r="C387" s="1" t="s">
        <v>526</v>
      </c>
    </row>
    <row r="388" spans="1:3" x14ac:dyDescent="0.15">
      <c r="A388" s="1" t="s">
        <v>516</v>
      </c>
      <c r="B388" s="5" t="s">
        <v>1323</v>
      </c>
      <c r="C388" s="1" t="s">
        <v>516</v>
      </c>
    </row>
    <row r="389" spans="1:3" x14ac:dyDescent="0.15">
      <c r="A389" s="1" t="s">
        <v>515</v>
      </c>
      <c r="B389" s="5" t="s">
        <v>1322</v>
      </c>
      <c r="C389" s="1" t="s">
        <v>515</v>
      </c>
    </row>
    <row r="390" spans="1:3" x14ac:dyDescent="0.15">
      <c r="A390" s="1" t="s">
        <v>1618</v>
      </c>
      <c r="B390" s="4" t="s">
        <v>946</v>
      </c>
      <c r="C390" s="1" t="s">
        <v>1618</v>
      </c>
    </row>
    <row r="391" spans="1:3" x14ac:dyDescent="0.15">
      <c r="A391" s="1" t="s">
        <v>1619</v>
      </c>
      <c r="B391" s="5" t="s">
        <v>1321</v>
      </c>
      <c r="C391" s="1" t="s">
        <v>1619</v>
      </c>
    </row>
    <row r="392" spans="1:3" x14ac:dyDescent="0.15">
      <c r="A392" s="1" t="s">
        <v>200</v>
      </c>
      <c r="B392" s="4" t="s">
        <v>959</v>
      </c>
      <c r="C392" s="1" t="s">
        <v>200</v>
      </c>
    </row>
    <row r="393" spans="1:3" x14ac:dyDescent="0.15">
      <c r="A393" s="1" t="s">
        <v>204</v>
      </c>
      <c r="B393" s="4" t="s">
        <v>963</v>
      </c>
      <c r="C393" s="1" t="s">
        <v>204</v>
      </c>
    </row>
    <row r="394" spans="1:3" x14ac:dyDescent="0.15">
      <c r="A394" s="1" t="s">
        <v>183</v>
      </c>
      <c r="B394" s="4" t="s">
        <v>940</v>
      </c>
      <c r="C394" s="1" t="s">
        <v>183</v>
      </c>
    </row>
    <row r="395" spans="1:3" x14ac:dyDescent="0.15">
      <c r="A395" s="1" t="s">
        <v>670</v>
      </c>
      <c r="B395" s="5" t="s">
        <v>1486</v>
      </c>
      <c r="C395" s="1" t="s">
        <v>670</v>
      </c>
    </row>
    <row r="396" spans="1:3" x14ac:dyDescent="0.15">
      <c r="A396" s="1" t="s">
        <v>1620</v>
      </c>
      <c r="B396" s="4" t="s">
        <v>939</v>
      </c>
      <c r="C396" s="1" t="s">
        <v>1620</v>
      </c>
    </row>
    <row r="397" spans="1:3" x14ac:dyDescent="0.15">
      <c r="A397" s="1" t="s">
        <v>521</v>
      </c>
      <c r="B397" s="5" t="s">
        <v>1328</v>
      </c>
      <c r="C397" s="1" t="s">
        <v>521</v>
      </c>
    </row>
    <row r="398" spans="1:3" x14ac:dyDescent="0.15">
      <c r="A398" s="1" t="s">
        <v>184</v>
      </c>
      <c r="B398" s="4" t="s">
        <v>941</v>
      </c>
      <c r="C398" s="1" t="s">
        <v>184</v>
      </c>
    </row>
    <row r="399" spans="1:3" x14ac:dyDescent="0.15">
      <c r="A399" s="1" t="s">
        <v>671</v>
      </c>
      <c r="B399" s="5" t="s">
        <v>1487</v>
      </c>
      <c r="C399" s="1" t="s">
        <v>671</v>
      </c>
    </row>
    <row r="400" spans="1:3" x14ac:dyDescent="0.15">
      <c r="A400" s="1" t="s">
        <v>517</v>
      </c>
      <c r="B400" s="5" t="s">
        <v>1324</v>
      </c>
      <c r="C400" s="1" t="s">
        <v>517</v>
      </c>
    </row>
    <row r="401" spans="1:3" x14ac:dyDescent="0.15">
      <c r="A401" s="1" t="s">
        <v>1621</v>
      </c>
      <c r="B401" s="4" t="s">
        <v>957</v>
      </c>
      <c r="C401" s="1" t="s">
        <v>1621</v>
      </c>
    </row>
    <row r="402" spans="1:3" x14ac:dyDescent="0.15">
      <c r="A402" s="1" t="s">
        <v>664</v>
      </c>
      <c r="B402" s="5" t="s">
        <v>1480</v>
      </c>
      <c r="C402" s="1" t="s">
        <v>664</v>
      </c>
    </row>
    <row r="403" spans="1:3" x14ac:dyDescent="0.15">
      <c r="A403" s="1" t="s">
        <v>672</v>
      </c>
      <c r="B403" s="5" t="s">
        <v>1488</v>
      </c>
      <c r="C403" s="1" t="s">
        <v>672</v>
      </c>
    </row>
    <row r="404" spans="1:3" x14ac:dyDescent="0.15">
      <c r="A404" s="1" t="s">
        <v>1622</v>
      </c>
      <c r="B404" s="4" t="s">
        <v>930</v>
      </c>
      <c r="C404" s="1" t="s">
        <v>1622</v>
      </c>
    </row>
    <row r="405" spans="1:3" x14ac:dyDescent="0.15">
      <c r="A405" s="1" t="s">
        <v>1623</v>
      </c>
      <c r="B405" s="4" t="s">
        <v>956</v>
      </c>
      <c r="C405" s="1" t="s">
        <v>1623</v>
      </c>
    </row>
    <row r="406" spans="1:3" x14ac:dyDescent="0.15">
      <c r="A406" s="1" t="s">
        <v>178</v>
      </c>
      <c r="B406" s="4" t="s">
        <v>933</v>
      </c>
      <c r="C406" s="1" t="s">
        <v>178</v>
      </c>
    </row>
    <row r="407" spans="1:3" x14ac:dyDescent="0.15">
      <c r="A407" s="1" t="s">
        <v>522</v>
      </c>
      <c r="B407" s="5" t="s">
        <v>1329</v>
      </c>
      <c r="C407" s="1" t="s">
        <v>522</v>
      </c>
    </row>
    <row r="408" spans="1:3" x14ac:dyDescent="0.15">
      <c r="A408" s="1" t="s">
        <v>666</v>
      </c>
      <c r="B408" s="5" t="s">
        <v>1482</v>
      </c>
      <c r="C408" s="1" t="s">
        <v>666</v>
      </c>
    </row>
    <row r="409" spans="1:3" x14ac:dyDescent="0.15">
      <c r="A409" s="1" t="s">
        <v>523</v>
      </c>
      <c r="B409" s="5" t="s">
        <v>1330</v>
      </c>
      <c r="C409" s="1" t="s">
        <v>523</v>
      </c>
    </row>
    <row r="410" spans="1:3" x14ac:dyDescent="0.15">
      <c r="A410" s="1" t="s">
        <v>668</v>
      </c>
      <c r="B410" s="5" t="s">
        <v>1484</v>
      </c>
      <c r="C410" s="1" t="s">
        <v>668</v>
      </c>
    </row>
    <row r="411" spans="1:3" x14ac:dyDescent="0.15">
      <c r="A411" s="1" t="s">
        <v>222</v>
      </c>
      <c r="B411" s="4" t="s">
        <v>986</v>
      </c>
      <c r="C411" s="1" t="s">
        <v>222</v>
      </c>
    </row>
    <row r="412" spans="1:3" x14ac:dyDescent="0.15">
      <c r="A412" s="1" t="s">
        <v>225</v>
      </c>
      <c r="B412" s="4" t="s">
        <v>989</v>
      </c>
      <c r="C412" s="1" t="s">
        <v>225</v>
      </c>
    </row>
    <row r="413" spans="1:3" x14ac:dyDescent="0.15">
      <c r="A413" s="1" t="s">
        <v>218</v>
      </c>
      <c r="B413" s="4" t="s">
        <v>980</v>
      </c>
      <c r="C413" s="1" t="s">
        <v>218</v>
      </c>
    </row>
    <row r="414" spans="1:3" x14ac:dyDescent="0.15">
      <c r="A414" s="1" t="s">
        <v>496</v>
      </c>
      <c r="B414" s="5" t="s">
        <v>1300</v>
      </c>
      <c r="C414" s="1" t="s">
        <v>496</v>
      </c>
    </row>
    <row r="415" spans="1:3" x14ac:dyDescent="0.15">
      <c r="A415" s="1" t="s">
        <v>224</v>
      </c>
      <c r="B415" s="4" t="s">
        <v>988</v>
      </c>
      <c r="C415" s="1" t="s">
        <v>224</v>
      </c>
    </row>
    <row r="416" spans="1:3" x14ac:dyDescent="0.15">
      <c r="A416" s="1" t="s">
        <v>212</v>
      </c>
      <c r="B416" s="4" t="s">
        <v>972</v>
      </c>
      <c r="C416" s="1" t="s">
        <v>212</v>
      </c>
    </row>
    <row r="417" spans="1:3" x14ac:dyDescent="0.15">
      <c r="A417" s="1" t="s">
        <v>223</v>
      </c>
      <c r="B417" s="4" t="s">
        <v>987</v>
      </c>
      <c r="C417" s="1" t="s">
        <v>223</v>
      </c>
    </row>
    <row r="418" spans="1:3" x14ac:dyDescent="0.15">
      <c r="A418" s="1" t="s">
        <v>486</v>
      </c>
      <c r="B418" s="5" t="s">
        <v>1289</v>
      </c>
      <c r="C418" s="1" t="s">
        <v>486</v>
      </c>
    </row>
    <row r="419" spans="1:3" x14ac:dyDescent="0.15">
      <c r="A419" s="1" t="s">
        <v>207</v>
      </c>
      <c r="B419" s="4" t="s">
        <v>966</v>
      </c>
      <c r="C419" s="1" t="s">
        <v>207</v>
      </c>
    </row>
    <row r="420" spans="1:3" x14ac:dyDescent="0.15">
      <c r="A420" s="1" t="s">
        <v>213</v>
      </c>
      <c r="B420" s="4" t="s">
        <v>973</v>
      </c>
      <c r="C420" s="1" t="s">
        <v>213</v>
      </c>
    </row>
    <row r="421" spans="1:3" x14ac:dyDescent="0.15">
      <c r="A421" s="1" t="s">
        <v>217</v>
      </c>
      <c r="B421" s="4" t="s">
        <v>979</v>
      </c>
      <c r="C421" s="1" t="s">
        <v>217</v>
      </c>
    </row>
    <row r="422" spans="1:3" x14ac:dyDescent="0.15">
      <c r="A422" s="1" t="s">
        <v>493</v>
      </c>
      <c r="B422" s="5" t="s">
        <v>1297</v>
      </c>
      <c r="C422" s="1" t="s">
        <v>493</v>
      </c>
    </row>
    <row r="423" spans="1:3" x14ac:dyDescent="0.15">
      <c r="A423" s="1" t="s">
        <v>1624</v>
      </c>
      <c r="B423" s="4" t="s">
        <v>996</v>
      </c>
      <c r="C423" s="1" t="s">
        <v>1624</v>
      </c>
    </row>
    <row r="424" spans="1:3" x14ac:dyDescent="0.15">
      <c r="A424" s="1" t="s">
        <v>221</v>
      </c>
      <c r="B424" s="4" t="s">
        <v>985</v>
      </c>
      <c r="C424" s="1" t="s">
        <v>221</v>
      </c>
    </row>
    <row r="425" spans="1:3" x14ac:dyDescent="0.15">
      <c r="A425" s="1" t="s">
        <v>219</v>
      </c>
      <c r="B425" s="4" t="s">
        <v>981</v>
      </c>
      <c r="C425" s="1" t="s">
        <v>219</v>
      </c>
    </row>
    <row r="426" spans="1:3" x14ac:dyDescent="0.15">
      <c r="A426" s="1" t="s">
        <v>234</v>
      </c>
      <c r="B426" s="4" t="s">
        <v>999</v>
      </c>
      <c r="C426" s="1" t="s">
        <v>234</v>
      </c>
    </row>
    <row r="427" spans="1:3" x14ac:dyDescent="0.15">
      <c r="A427" s="1" t="s">
        <v>232</v>
      </c>
      <c r="B427" s="4" t="s">
        <v>997</v>
      </c>
      <c r="C427" s="1" t="s">
        <v>232</v>
      </c>
    </row>
    <row r="428" spans="1:3" x14ac:dyDescent="0.15">
      <c r="A428" s="1" t="s">
        <v>214</v>
      </c>
      <c r="B428" s="4" t="s">
        <v>974</v>
      </c>
      <c r="C428" s="1" t="s">
        <v>214</v>
      </c>
    </row>
    <row r="429" spans="1:3" x14ac:dyDescent="0.15">
      <c r="A429" s="1" t="s">
        <v>237</v>
      </c>
      <c r="B429" s="4" t="s">
        <v>1003</v>
      </c>
      <c r="C429" s="1" t="s">
        <v>237</v>
      </c>
    </row>
    <row r="430" spans="1:3" x14ac:dyDescent="0.15">
      <c r="A430" s="1" t="s">
        <v>236</v>
      </c>
      <c r="B430" s="4" t="s">
        <v>1001</v>
      </c>
      <c r="C430" s="1" t="s">
        <v>236</v>
      </c>
    </row>
    <row r="431" spans="1:3" x14ac:dyDescent="0.15">
      <c r="A431" s="1" t="s">
        <v>229</v>
      </c>
      <c r="B431" s="4" t="s">
        <v>994</v>
      </c>
      <c r="C431" s="1" t="s">
        <v>229</v>
      </c>
    </row>
    <row r="432" spans="1:3" x14ac:dyDescent="0.15">
      <c r="A432" s="1" t="s">
        <v>724</v>
      </c>
      <c r="B432" s="4" t="s">
        <v>975</v>
      </c>
      <c r="C432" s="1" t="s">
        <v>724</v>
      </c>
    </row>
    <row r="433" spans="1:3" x14ac:dyDescent="0.15">
      <c r="A433" s="1" t="s">
        <v>1625</v>
      </c>
      <c r="B433" s="4" t="s">
        <v>1002</v>
      </c>
      <c r="C433" s="1" t="s">
        <v>1625</v>
      </c>
    </row>
    <row r="434" spans="1:3" x14ac:dyDescent="0.15">
      <c r="A434" s="1" t="s">
        <v>226</v>
      </c>
      <c r="B434" s="4" t="s">
        <v>991</v>
      </c>
      <c r="C434" s="1" t="s">
        <v>226</v>
      </c>
    </row>
    <row r="435" spans="1:3" x14ac:dyDescent="0.15">
      <c r="A435" s="1" t="s">
        <v>489</v>
      </c>
      <c r="B435" s="5" t="s">
        <v>1293</v>
      </c>
      <c r="C435" s="1" t="s">
        <v>489</v>
      </c>
    </row>
    <row r="436" spans="1:3" x14ac:dyDescent="0.15">
      <c r="A436" s="1" t="s">
        <v>210</v>
      </c>
      <c r="B436" s="4" t="s">
        <v>970</v>
      </c>
      <c r="C436" s="1" t="s">
        <v>210</v>
      </c>
    </row>
    <row r="437" spans="1:3" x14ac:dyDescent="0.15">
      <c r="A437" s="1" t="s">
        <v>643</v>
      </c>
      <c r="B437" s="5" t="s">
        <v>1457</v>
      </c>
      <c r="C437" s="1" t="s">
        <v>643</v>
      </c>
    </row>
    <row r="438" spans="1:3" x14ac:dyDescent="0.15">
      <c r="A438" s="1" t="s">
        <v>644</v>
      </c>
      <c r="B438" s="5" t="s">
        <v>1458</v>
      </c>
      <c r="C438" s="1" t="s">
        <v>644</v>
      </c>
    </row>
    <row r="439" spans="1:3" x14ac:dyDescent="0.15">
      <c r="A439" s="1" t="s">
        <v>492</v>
      </c>
      <c r="B439" s="5" t="s">
        <v>1296</v>
      </c>
      <c r="C439" s="1" t="s">
        <v>492</v>
      </c>
    </row>
    <row r="440" spans="1:3" x14ac:dyDescent="0.15">
      <c r="A440" s="1" t="s">
        <v>235</v>
      </c>
      <c r="B440" s="4" t="s">
        <v>1000</v>
      </c>
      <c r="C440" s="1" t="s">
        <v>235</v>
      </c>
    </row>
    <row r="441" spans="1:3" x14ac:dyDescent="0.15">
      <c r="A441" s="1" t="s">
        <v>227</v>
      </c>
      <c r="B441" s="4" t="s">
        <v>992</v>
      </c>
      <c r="C441" s="1" t="s">
        <v>227</v>
      </c>
    </row>
    <row r="442" spans="1:3" x14ac:dyDescent="0.15">
      <c r="A442" s="1" t="s">
        <v>498</v>
      </c>
      <c r="B442" s="5" t="s">
        <v>1302</v>
      </c>
      <c r="C442" s="1" t="s">
        <v>498</v>
      </c>
    </row>
    <row r="443" spans="1:3" x14ac:dyDescent="0.15">
      <c r="A443" s="1" t="s">
        <v>208</v>
      </c>
      <c r="B443" s="4" t="s">
        <v>967</v>
      </c>
      <c r="C443" s="1" t="s">
        <v>208</v>
      </c>
    </row>
    <row r="444" spans="1:3" x14ac:dyDescent="0.15">
      <c r="A444" s="1" t="s">
        <v>641</v>
      </c>
      <c r="B444" s="5" t="s">
        <v>1455</v>
      </c>
      <c r="C444" s="1" t="s">
        <v>641</v>
      </c>
    </row>
    <row r="445" spans="1:3" x14ac:dyDescent="0.15">
      <c r="A445" s="1" t="s">
        <v>209</v>
      </c>
      <c r="B445" s="4" t="s">
        <v>968</v>
      </c>
      <c r="C445" s="1" t="s">
        <v>209</v>
      </c>
    </row>
    <row r="446" spans="1:3" x14ac:dyDescent="0.15">
      <c r="A446" s="1" t="s">
        <v>220</v>
      </c>
      <c r="B446" s="4" t="s">
        <v>984</v>
      </c>
      <c r="C446" s="1" t="s">
        <v>220</v>
      </c>
    </row>
    <row r="447" spans="1:3" x14ac:dyDescent="0.15">
      <c r="A447" s="1" t="s">
        <v>239</v>
      </c>
      <c r="B447" s="4" t="s">
        <v>1005</v>
      </c>
      <c r="C447" s="1" t="s">
        <v>239</v>
      </c>
    </row>
    <row r="448" spans="1:3" x14ac:dyDescent="0.15">
      <c r="A448" s="1" t="s">
        <v>233</v>
      </c>
      <c r="B448" s="4" t="s">
        <v>998</v>
      </c>
      <c r="C448" s="1" t="s">
        <v>233</v>
      </c>
    </row>
    <row r="449" spans="1:3" x14ac:dyDescent="0.15">
      <c r="A449" s="1" t="s">
        <v>490</v>
      </c>
      <c r="B449" s="5" t="s">
        <v>1294</v>
      </c>
      <c r="C449" s="1" t="s">
        <v>490</v>
      </c>
    </row>
    <row r="450" spans="1:3" x14ac:dyDescent="0.15">
      <c r="A450" s="1" t="s">
        <v>499</v>
      </c>
      <c r="B450" s="5" t="s">
        <v>1303</v>
      </c>
      <c r="C450" s="1" t="s">
        <v>499</v>
      </c>
    </row>
    <row r="451" spans="1:3" x14ac:dyDescent="0.15">
      <c r="A451" s="1" t="s">
        <v>488</v>
      </c>
      <c r="B451" s="5" t="s">
        <v>1292</v>
      </c>
      <c r="C451" s="1" t="s">
        <v>488</v>
      </c>
    </row>
    <row r="452" spans="1:3" x14ac:dyDescent="0.15">
      <c r="A452" s="1" t="s">
        <v>216</v>
      </c>
      <c r="B452" s="4" t="s">
        <v>978</v>
      </c>
      <c r="C452" s="1" t="s">
        <v>216</v>
      </c>
    </row>
    <row r="453" spans="1:3" x14ac:dyDescent="0.15">
      <c r="A453" s="1" t="s">
        <v>640</v>
      </c>
      <c r="B453" s="5" t="s">
        <v>1454</v>
      </c>
      <c r="C453" s="1" t="s">
        <v>640</v>
      </c>
    </row>
    <row r="454" spans="1:3" x14ac:dyDescent="0.15">
      <c r="A454" s="1" t="s">
        <v>230</v>
      </c>
      <c r="B454" s="4" t="s">
        <v>995</v>
      </c>
      <c r="C454" s="1" t="s">
        <v>230</v>
      </c>
    </row>
    <row r="455" spans="1:3" x14ac:dyDescent="0.15">
      <c r="A455" s="1" t="s">
        <v>228</v>
      </c>
      <c r="B455" s="4" t="s">
        <v>993</v>
      </c>
      <c r="C455" s="1" t="s">
        <v>228</v>
      </c>
    </row>
    <row r="456" spans="1:3" x14ac:dyDescent="0.15">
      <c r="A456" s="1" t="s">
        <v>487</v>
      </c>
      <c r="B456" s="5" t="s">
        <v>1291</v>
      </c>
      <c r="C456" s="1" t="s">
        <v>487</v>
      </c>
    </row>
    <row r="457" spans="1:3" x14ac:dyDescent="0.15">
      <c r="A457" s="1" t="s">
        <v>238</v>
      </c>
      <c r="B457" s="4" t="s">
        <v>1004</v>
      </c>
      <c r="C457" s="1" t="s">
        <v>238</v>
      </c>
    </row>
    <row r="458" spans="1:3" x14ac:dyDescent="0.15">
      <c r="A458" s="1" t="s">
        <v>491</v>
      </c>
      <c r="B458" s="5" t="s">
        <v>1295</v>
      </c>
      <c r="C458" s="1" t="s">
        <v>491</v>
      </c>
    </row>
    <row r="459" spans="1:3" x14ac:dyDescent="0.15">
      <c r="A459" s="1" t="s">
        <v>501</v>
      </c>
      <c r="B459" s="5" t="s">
        <v>1305</v>
      </c>
      <c r="C459" s="1" t="s">
        <v>501</v>
      </c>
    </row>
    <row r="460" spans="1:3" x14ac:dyDescent="0.15">
      <c r="A460" s="1" t="s">
        <v>648</v>
      </c>
      <c r="B460" s="5" t="s">
        <v>1463</v>
      </c>
      <c r="C460" s="1" t="s">
        <v>648</v>
      </c>
    </row>
    <row r="461" spans="1:3" x14ac:dyDescent="0.15">
      <c r="A461" s="1" t="s">
        <v>495</v>
      </c>
      <c r="B461" s="5" t="s">
        <v>1299</v>
      </c>
      <c r="C461" s="1" t="s">
        <v>495</v>
      </c>
    </row>
    <row r="462" spans="1:3" x14ac:dyDescent="0.15">
      <c r="A462" s="1" t="s">
        <v>1626</v>
      </c>
      <c r="B462" s="5" t="s">
        <v>1459</v>
      </c>
      <c r="C462" s="1" t="s">
        <v>1626</v>
      </c>
    </row>
    <row r="463" spans="1:3" x14ac:dyDescent="0.15">
      <c r="A463" s="1" t="s">
        <v>1627</v>
      </c>
      <c r="B463" s="4" t="s">
        <v>969</v>
      </c>
      <c r="C463" s="1" t="s">
        <v>1627</v>
      </c>
    </row>
    <row r="464" spans="1:3" x14ac:dyDescent="0.15">
      <c r="A464" s="1" t="s">
        <v>211</v>
      </c>
      <c r="B464" s="4" t="s">
        <v>971</v>
      </c>
      <c r="C464" s="1" t="s">
        <v>211</v>
      </c>
    </row>
    <row r="465" spans="1:3" x14ac:dyDescent="0.15">
      <c r="A465" s="1" t="s">
        <v>645</v>
      </c>
      <c r="B465" s="5" t="s">
        <v>1460</v>
      </c>
      <c r="C465" s="1" t="s">
        <v>645</v>
      </c>
    </row>
    <row r="466" spans="1:3" x14ac:dyDescent="0.15">
      <c r="A466" s="1" t="s">
        <v>642</v>
      </c>
      <c r="B466" s="5" t="s">
        <v>1456</v>
      </c>
      <c r="C466" s="1" t="s">
        <v>642</v>
      </c>
    </row>
    <row r="467" spans="1:3" x14ac:dyDescent="0.15">
      <c r="A467" s="1" t="s">
        <v>500</v>
      </c>
      <c r="B467" s="5" t="s">
        <v>1304</v>
      </c>
      <c r="C467" s="1" t="s">
        <v>500</v>
      </c>
    </row>
    <row r="468" spans="1:3" x14ac:dyDescent="0.15">
      <c r="A468" s="1" t="s">
        <v>497</v>
      </c>
      <c r="B468" s="5" t="s">
        <v>1301</v>
      </c>
      <c r="C468" s="1" t="s">
        <v>497</v>
      </c>
    </row>
    <row r="469" spans="1:3" x14ac:dyDescent="0.15">
      <c r="A469" s="1" t="s">
        <v>1628</v>
      </c>
      <c r="B469" s="4" t="s">
        <v>990</v>
      </c>
      <c r="C469" s="1" t="s">
        <v>1628</v>
      </c>
    </row>
    <row r="470" spans="1:3" x14ac:dyDescent="0.15">
      <c r="A470" s="1" t="s">
        <v>494</v>
      </c>
      <c r="B470" s="5" t="s">
        <v>1298</v>
      </c>
      <c r="C470" s="1" t="s">
        <v>494</v>
      </c>
    </row>
    <row r="471" spans="1:3" x14ac:dyDescent="0.15">
      <c r="A471" s="1" t="s">
        <v>215</v>
      </c>
      <c r="B471" s="4" t="s">
        <v>976</v>
      </c>
      <c r="C471" s="1" t="s">
        <v>215</v>
      </c>
    </row>
    <row r="472" spans="1:3" x14ac:dyDescent="0.15">
      <c r="A472" s="1" t="s">
        <v>646</v>
      </c>
      <c r="B472" s="5" t="s">
        <v>1461</v>
      </c>
      <c r="C472" s="1" t="s">
        <v>646</v>
      </c>
    </row>
    <row r="473" spans="1:3" x14ac:dyDescent="0.15">
      <c r="A473" s="1" t="s">
        <v>649</v>
      </c>
      <c r="B473" s="5" t="s">
        <v>1464</v>
      </c>
      <c r="C473" s="1" t="s">
        <v>649</v>
      </c>
    </row>
    <row r="474" spans="1:3" x14ac:dyDescent="0.15">
      <c r="A474" s="1" t="s">
        <v>647</v>
      </c>
      <c r="B474" s="5" t="s">
        <v>1462</v>
      </c>
      <c r="C474" s="1" t="s">
        <v>647</v>
      </c>
    </row>
    <row r="475" spans="1:3" x14ac:dyDescent="0.15">
      <c r="A475" s="1" t="s">
        <v>1629</v>
      </c>
      <c r="B475" s="5" t="s">
        <v>1290</v>
      </c>
      <c r="C475" s="1" t="s">
        <v>1629</v>
      </c>
    </row>
    <row r="476" spans="1:3" x14ac:dyDescent="0.15">
      <c r="A476" s="1" t="s">
        <v>1630</v>
      </c>
      <c r="B476" s="4" t="s">
        <v>982</v>
      </c>
      <c r="C476" s="1" t="s">
        <v>1630</v>
      </c>
    </row>
    <row r="477" spans="1:3" x14ac:dyDescent="0.15">
      <c r="A477" s="1" t="s">
        <v>1631</v>
      </c>
      <c r="B477" s="4" t="s">
        <v>977</v>
      </c>
      <c r="C477" s="1" t="s">
        <v>1631</v>
      </c>
    </row>
    <row r="478" spans="1:3" x14ac:dyDescent="0.15">
      <c r="A478" s="1" t="s">
        <v>1632</v>
      </c>
      <c r="B478" s="4" t="s">
        <v>983</v>
      </c>
      <c r="C478" s="1" t="s">
        <v>1632</v>
      </c>
    </row>
    <row r="479" spans="1:3" x14ac:dyDescent="0.15">
      <c r="A479" s="8" t="s">
        <v>1634</v>
      </c>
      <c r="B479" s="7" t="s">
        <v>1633</v>
      </c>
      <c r="C479" s="8" t="s">
        <v>1634</v>
      </c>
    </row>
    <row r="480" spans="1:3" x14ac:dyDescent="0.15">
      <c r="A480" s="1" t="s">
        <v>618</v>
      </c>
      <c r="B480" s="5" t="s">
        <v>1432</v>
      </c>
      <c r="C480" s="1" t="s">
        <v>618</v>
      </c>
    </row>
    <row r="481" spans="1:3" x14ac:dyDescent="0.15">
      <c r="A481" s="1" t="s">
        <v>250</v>
      </c>
      <c r="B481" s="4" t="s">
        <v>1020</v>
      </c>
      <c r="C481" s="1" t="s">
        <v>250</v>
      </c>
    </row>
    <row r="482" spans="1:3" x14ac:dyDescent="0.15">
      <c r="A482" s="1" t="s">
        <v>258</v>
      </c>
      <c r="B482" s="4" t="s">
        <v>1028</v>
      </c>
      <c r="C482" s="1" t="s">
        <v>258</v>
      </c>
    </row>
    <row r="483" spans="1:3" x14ac:dyDescent="0.15">
      <c r="A483" s="1" t="s">
        <v>266</v>
      </c>
      <c r="B483" s="4" t="s">
        <v>1036</v>
      </c>
      <c r="C483" s="1" t="s">
        <v>266</v>
      </c>
    </row>
    <row r="484" spans="1:3" x14ac:dyDescent="0.15">
      <c r="A484" s="1" t="s">
        <v>259</v>
      </c>
      <c r="B484" s="4" t="s">
        <v>1029</v>
      </c>
      <c r="C484" s="1" t="s">
        <v>259</v>
      </c>
    </row>
    <row r="485" spans="1:3" x14ac:dyDescent="0.15">
      <c r="A485" s="1" t="s">
        <v>261</v>
      </c>
      <c r="B485" s="4" t="s">
        <v>1031</v>
      </c>
      <c r="C485" s="1" t="s">
        <v>261</v>
      </c>
    </row>
    <row r="486" spans="1:3" x14ac:dyDescent="0.15">
      <c r="A486" s="1" t="s">
        <v>257</v>
      </c>
      <c r="B486" s="4" t="s">
        <v>1027</v>
      </c>
      <c r="C486" s="1" t="s">
        <v>257</v>
      </c>
    </row>
    <row r="487" spans="1:3" x14ac:dyDescent="0.15">
      <c r="A487" s="1" t="s">
        <v>245</v>
      </c>
      <c r="B487" s="4" t="s">
        <v>1014</v>
      </c>
      <c r="C487" s="1" t="s">
        <v>245</v>
      </c>
    </row>
    <row r="488" spans="1:3" x14ac:dyDescent="0.15">
      <c r="A488" s="1" t="s">
        <v>468</v>
      </c>
      <c r="B488" s="5" t="s">
        <v>1270</v>
      </c>
      <c r="C488" s="1" t="s">
        <v>468</v>
      </c>
    </row>
    <row r="489" spans="1:3" x14ac:dyDescent="0.15">
      <c r="A489" s="1" t="s">
        <v>270</v>
      </c>
      <c r="B489" s="4" t="s">
        <v>1040</v>
      </c>
      <c r="C489" s="1" t="s">
        <v>270</v>
      </c>
    </row>
    <row r="490" spans="1:3" x14ac:dyDescent="0.15">
      <c r="A490" s="1" t="s">
        <v>248</v>
      </c>
      <c r="B490" s="4" t="s">
        <v>1017</v>
      </c>
      <c r="C490" s="1" t="s">
        <v>248</v>
      </c>
    </row>
    <row r="491" spans="1:3" x14ac:dyDescent="0.15">
      <c r="A491" s="1" t="s">
        <v>260</v>
      </c>
      <c r="B491" s="4" t="s">
        <v>1030</v>
      </c>
      <c r="C491" s="1" t="s">
        <v>260</v>
      </c>
    </row>
    <row r="492" spans="1:3" x14ac:dyDescent="0.15">
      <c r="A492" s="1" t="s">
        <v>254</v>
      </c>
      <c r="B492" s="4" t="s">
        <v>1024</v>
      </c>
      <c r="C492" s="1" t="s">
        <v>254</v>
      </c>
    </row>
    <row r="493" spans="1:3" x14ac:dyDescent="0.15">
      <c r="A493" s="1" t="s">
        <v>272</v>
      </c>
      <c r="B493" s="4" t="s">
        <v>1042</v>
      </c>
      <c r="C493" s="1" t="s">
        <v>272</v>
      </c>
    </row>
    <row r="494" spans="1:3" x14ac:dyDescent="0.15">
      <c r="A494" s="1" t="s">
        <v>267</v>
      </c>
      <c r="B494" s="4" t="s">
        <v>1037</v>
      </c>
      <c r="C494" s="1" t="s">
        <v>267</v>
      </c>
    </row>
    <row r="495" spans="1:3" x14ac:dyDescent="0.15">
      <c r="A495" s="1" t="s">
        <v>252</v>
      </c>
      <c r="B495" s="4" t="s">
        <v>1022</v>
      </c>
      <c r="C495" s="1" t="s">
        <v>252</v>
      </c>
    </row>
    <row r="496" spans="1:3" x14ac:dyDescent="0.15">
      <c r="A496" s="1" t="s">
        <v>617</v>
      </c>
      <c r="B496" s="5" t="s">
        <v>1431</v>
      </c>
      <c r="C496" s="1" t="s">
        <v>617</v>
      </c>
    </row>
    <row r="497" spans="1:3" x14ac:dyDescent="0.15">
      <c r="A497" s="1" t="s">
        <v>274</v>
      </c>
      <c r="B497" s="4" t="s">
        <v>1044</v>
      </c>
      <c r="C497" s="1" t="s">
        <v>274</v>
      </c>
    </row>
    <row r="498" spans="1:3" x14ac:dyDescent="0.15">
      <c r="A498" s="1" t="s">
        <v>253</v>
      </c>
      <c r="B498" s="4" t="s">
        <v>1023</v>
      </c>
      <c r="C498" s="1" t="s">
        <v>253</v>
      </c>
    </row>
    <row r="499" spans="1:3" x14ac:dyDescent="0.15">
      <c r="A499" s="1" t="s">
        <v>467</v>
      </c>
      <c r="B499" s="5" t="s">
        <v>1269</v>
      </c>
      <c r="C499" s="1" t="s">
        <v>467</v>
      </c>
    </row>
    <row r="500" spans="1:3" x14ac:dyDescent="0.15">
      <c r="A500" s="1" t="s">
        <v>1635</v>
      </c>
      <c r="B500" s="4" t="s">
        <v>1006</v>
      </c>
      <c r="C500" s="1" t="s">
        <v>1635</v>
      </c>
    </row>
    <row r="501" spans="1:3" x14ac:dyDescent="0.15">
      <c r="A501" s="1" t="s">
        <v>620</v>
      </c>
      <c r="B501" s="5" t="s">
        <v>1434</v>
      </c>
      <c r="C501" s="1" t="s">
        <v>620</v>
      </c>
    </row>
    <row r="502" spans="1:3" x14ac:dyDescent="0.15">
      <c r="A502" s="1" t="s">
        <v>251</v>
      </c>
      <c r="B502" s="4" t="s">
        <v>1021</v>
      </c>
      <c r="C502" s="1" t="s">
        <v>251</v>
      </c>
    </row>
    <row r="503" spans="1:3" x14ac:dyDescent="0.15">
      <c r="A503" s="1" t="s">
        <v>268</v>
      </c>
      <c r="B503" s="4" t="s">
        <v>1038</v>
      </c>
      <c r="C503" s="1" t="s">
        <v>268</v>
      </c>
    </row>
    <row r="504" spans="1:3" x14ac:dyDescent="0.15">
      <c r="A504" s="1" t="s">
        <v>1636</v>
      </c>
      <c r="B504" s="4" t="s">
        <v>1035</v>
      </c>
      <c r="C504" s="1" t="s">
        <v>1636</v>
      </c>
    </row>
    <row r="505" spans="1:3" x14ac:dyDescent="0.15">
      <c r="A505" s="1" t="s">
        <v>256</v>
      </c>
      <c r="B505" s="4" t="s">
        <v>1026</v>
      </c>
      <c r="C505" s="1" t="s">
        <v>256</v>
      </c>
    </row>
    <row r="506" spans="1:3" x14ac:dyDescent="0.15">
      <c r="A506" s="1" t="s">
        <v>241</v>
      </c>
      <c r="B506" s="4" t="s">
        <v>1010</v>
      </c>
      <c r="C506" s="1" t="s">
        <v>241</v>
      </c>
    </row>
    <row r="507" spans="1:3" x14ac:dyDescent="0.15">
      <c r="A507" s="1" t="s">
        <v>240</v>
      </c>
      <c r="B507" s="4" t="s">
        <v>1007</v>
      </c>
      <c r="C507" s="1" t="s">
        <v>240</v>
      </c>
    </row>
    <row r="508" spans="1:3" x14ac:dyDescent="0.15">
      <c r="A508" s="1" t="s">
        <v>275</v>
      </c>
      <c r="B508" s="4" t="s">
        <v>1045</v>
      </c>
      <c r="C508" s="1" t="s">
        <v>275</v>
      </c>
    </row>
    <row r="509" spans="1:3" x14ac:dyDescent="0.15">
      <c r="A509" s="1" t="s">
        <v>459</v>
      </c>
      <c r="B509" s="5" t="s">
        <v>1261</v>
      </c>
      <c r="C509" s="1" t="s">
        <v>459</v>
      </c>
    </row>
    <row r="510" spans="1:3" x14ac:dyDescent="0.15">
      <c r="A510" s="1" t="s">
        <v>458</v>
      </c>
      <c r="B510" s="5" t="s">
        <v>1260</v>
      </c>
      <c r="C510" s="1" t="s">
        <v>458</v>
      </c>
    </row>
    <row r="511" spans="1:3" x14ac:dyDescent="0.15">
      <c r="A511" s="1" t="s">
        <v>1637</v>
      </c>
      <c r="B511" s="5" t="s">
        <v>1259</v>
      </c>
      <c r="C511" s="1" t="s">
        <v>1637</v>
      </c>
    </row>
    <row r="512" spans="1:3" x14ac:dyDescent="0.15">
      <c r="A512" s="1" t="s">
        <v>466</v>
      </c>
      <c r="B512" s="5" t="s">
        <v>1268</v>
      </c>
      <c r="C512" s="1" t="s">
        <v>466</v>
      </c>
    </row>
    <row r="513" spans="1:3" x14ac:dyDescent="0.15">
      <c r="A513" s="1" t="s">
        <v>460</v>
      </c>
      <c r="B513" s="5" t="s">
        <v>1262</v>
      </c>
      <c r="C513" s="1" t="s">
        <v>460</v>
      </c>
    </row>
    <row r="514" spans="1:3" x14ac:dyDescent="0.15">
      <c r="A514" s="1" t="s">
        <v>262</v>
      </c>
      <c r="B514" s="4" t="s">
        <v>1032</v>
      </c>
      <c r="C514" s="1" t="s">
        <v>262</v>
      </c>
    </row>
    <row r="515" spans="1:3" x14ac:dyDescent="0.15">
      <c r="A515" s="1" t="s">
        <v>1638</v>
      </c>
      <c r="B515" s="4" t="s">
        <v>1019</v>
      </c>
      <c r="C515" s="1" t="s">
        <v>1638</v>
      </c>
    </row>
    <row r="516" spans="1:3" x14ac:dyDescent="0.15">
      <c r="A516" s="1" t="s">
        <v>263</v>
      </c>
      <c r="B516" s="4" t="s">
        <v>1033</v>
      </c>
      <c r="C516" s="1" t="s">
        <v>263</v>
      </c>
    </row>
    <row r="517" spans="1:3" x14ac:dyDescent="0.15">
      <c r="A517" s="1" t="s">
        <v>623</v>
      </c>
      <c r="B517" s="5" t="s">
        <v>1437</v>
      </c>
      <c r="C517" s="1" t="s">
        <v>623</v>
      </c>
    </row>
    <row r="518" spans="1:3" x14ac:dyDescent="0.15">
      <c r="A518" s="1" t="s">
        <v>626</v>
      </c>
      <c r="B518" s="5" t="s">
        <v>1440</v>
      </c>
      <c r="C518" s="1" t="s">
        <v>626</v>
      </c>
    </row>
    <row r="519" spans="1:3" x14ac:dyDescent="0.15">
      <c r="A519" s="1" t="s">
        <v>465</v>
      </c>
      <c r="B519" s="5" t="s">
        <v>1267</v>
      </c>
      <c r="C519" s="1" t="s">
        <v>465</v>
      </c>
    </row>
    <row r="520" spans="1:3" x14ac:dyDescent="0.15">
      <c r="A520" s="1" t="s">
        <v>457</v>
      </c>
      <c r="B520" s="5" t="s">
        <v>1258</v>
      </c>
      <c r="C520" s="1" t="s">
        <v>457</v>
      </c>
    </row>
    <row r="521" spans="1:3" x14ac:dyDescent="0.15">
      <c r="A521" s="1" t="s">
        <v>247</v>
      </c>
      <c r="B521" s="4" t="s">
        <v>1016</v>
      </c>
      <c r="C521" s="1" t="s">
        <v>247</v>
      </c>
    </row>
    <row r="522" spans="1:3" x14ac:dyDescent="0.15">
      <c r="A522" s="1" t="s">
        <v>269</v>
      </c>
      <c r="B522" s="4" t="s">
        <v>1039</v>
      </c>
      <c r="C522" s="1" t="s">
        <v>269</v>
      </c>
    </row>
    <row r="523" spans="1:3" x14ac:dyDescent="0.15">
      <c r="A523" s="1" t="s">
        <v>624</v>
      </c>
      <c r="B523" s="5" t="s">
        <v>1438</v>
      </c>
      <c r="C523" s="1" t="s">
        <v>624</v>
      </c>
    </row>
    <row r="524" spans="1:3" x14ac:dyDescent="0.15">
      <c r="A524" s="1" t="s">
        <v>255</v>
      </c>
      <c r="B524" s="4" t="s">
        <v>1025</v>
      </c>
      <c r="C524" s="1" t="s">
        <v>255</v>
      </c>
    </row>
    <row r="525" spans="1:3" x14ac:dyDescent="0.15">
      <c r="A525" s="1" t="s">
        <v>246</v>
      </c>
      <c r="B525" s="4" t="s">
        <v>1015</v>
      </c>
      <c r="C525" s="1" t="s">
        <v>246</v>
      </c>
    </row>
    <row r="526" spans="1:3" x14ac:dyDescent="0.15">
      <c r="A526" s="1" t="s">
        <v>456</v>
      </c>
      <c r="B526" s="5" t="s">
        <v>1257</v>
      </c>
      <c r="C526" s="1" t="s">
        <v>456</v>
      </c>
    </row>
    <row r="527" spans="1:3" x14ac:dyDescent="0.15">
      <c r="A527" s="1" t="s">
        <v>464</v>
      </c>
      <c r="B527" s="5" t="s">
        <v>1266</v>
      </c>
      <c r="C527" s="1" t="s">
        <v>464</v>
      </c>
    </row>
    <row r="528" spans="1:3" x14ac:dyDescent="0.15">
      <c r="A528" s="1" t="s">
        <v>271</v>
      </c>
      <c r="B528" s="4" t="s">
        <v>1041</v>
      </c>
      <c r="C528" s="1" t="s">
        <v>271</v>
      </c>
    </row>
    <row r="529" spans="1:3" x14ac:dyDescent="0.15">
      <c r="A529" s="1" t="s">
        <v>273</v>
      </c>
      <c r="B529" s="4" t="s">
        <v>1043</v>
      </c>
      <c r="C529" s="1" t="s">
        <v>273</v>
      </c>
    </row>
    <row r="530" spans="1:3" x14ac:dyDescent="0.15">
      <c r="A530" s="1" t="s">
        <v>244</v>
      </c>
      <c r="B530" s="4" t="s">
        <v>1013</v>
      </c>
      <c r="C530" s="1" t="s">
        <v>244</v>
      </c>
    </row>
    <row r="531" spans="1:3" x14ac:dyDescent="0.15">
      <c r="A531" s="1" t="s">
        <v>249</v>
      </c>
      <c r="B531" s="4" t="s">
        <v>1018</v>
      </c>
      <c r="C531" s="1" t="s">
        <v>249</v>
      </c>
    </row>
    <row r="532" spans="1:3" x14ac:dyDescent="0.15">
      <c r="A532" s="1" t="s">
        <v>469</v>
      </c>
      <c r="B532" s="5" t="s">
        <v>1271</v>
      </c>
      <c r="C532" s="1" t="s">
        <v>469</v>
      </c>
    </row>
    <row r="533" spans="1:3" x14ac:dyDescent="0.15">
      <c r="A533" s="1" t="s">
        <v>621</v>
      </c>
      <c r="B533" s="5" t="s">
        <v>1435</v>
      </c>
      <c r="C533" s="1" t="s">
        <v>621</v>
      </c>
    </row>
    <row r="534" spans="1:3" x14ac:dyDescent="0.15">
      <c r="A534" s="1" t="s">
        <v>1639</v>
      </c>
      <c r="B534" s="5" t="s">
        <v>1272</v>
      </c>
      <c r="C534" s="1" t="s">
        <v>1639</v>
      </c>
    </row>
    <row r="535" spans="1:3" x14ac:dyDescent="0.15">
      <c r="A535" s="1" t="s">
        <v>243</v>
      </c>
      <c r="B535" s="4" t="s">
        <v>1012</v>
      </c>
      <c r="C535" s="1" t="s">
        <v>243</v>
      </c>
    </row>
    <row r="536" spans="1:3" x14ac:dyDescent="0.15">
      <c r="A536" s="1" t="s">
        <v>619</v>
      </c>
      <c r="B536" s="5" t="s">
        <v>1433</v>
      </c>
      <c r="C536" s="1" t="s">
        <v>619</v>
      </c>
    </row>
    <row r="537" spans="1:3" x14ac:dyDescent="0.15">
      <c r="A537" s="1" t="s">
        <v>1640</v>
      </c>
      <c r="B537" s="4" t="s">
        <v>1008</v>
      </c>
      <c r="C537" s="1" t="s">
        <v>1640</v>
      </c>
    </row>
    <row r="538" spans="1:3" x14ac:dyDescent="0.15">
      <c r="A538" s="1" t="s">
        <v>1641</v>
      </c>
      <c r="B538" s="4" t="s">
        <v>1009</v>
      </c>
      <c r="C538" s="1" t="s">
        <v>1641</v>
      </c>
    </row>
    <row r="539" spans="1:3" x14ac:dyDescent="0.15">
      <c r="A539" s="1" t="s">
        <v>242</v>
      </c>
      <c r="B539" s="4" t="s">
        <v>1011</v>
      </c>
      <c r="C539" s="1" t="s">
        <v>242</v>
      </c>
    </row>
    <row r="540" spans="1:3" x14ac:dyDescent="0.15">
      <c r="A540" s="1" t="s">
        <v>622</v>
      </c>
      <c r="B540" s="5" t="s">
        <v>1436</v>
      </c>
      <c r="C540" s="1" t="s">
        <v>622</v>
      </c>
    </row>
    <row r="541" spans="1:3" x14ac:dyDescent="0.15">
      <c r="A541" s="1" t="s">
        <v>461</v>
      </c>
      <c r="B541" s="5" t="s">
        <v>1263</v>
      </c>
      <c r="C541" s="1" t="s">
        <v>461</v>
      </c>
    </row>
    <row r="542" spans="1:3" x14ac:dyDescent="0.15">
      <c r="A542" s="1" t="s">
        <v>462</v>
      </c>
      <c r="B542" s="5" t="s">
        <v>1264</v>
      </c>
      <c r="C542" s="1" t="s">
        <v>462</v>
      </c>
    </row>
    <row r="543" spans="1:3" x14ac:dyDescent="0.15">
      <c r="A543" s="1" t="s">
        <v>625</v>
      </c>
      <c r="B543" s="5" t="s">
        <v>1439</v>
      </c>
      <c r="C543" s="1" t="s">
        <v>625</v>
      </c>
    </row>
    <row r="544" spans="1:3" x14ac:dyDescent="0.15">
      <c r="A544" s="1" t="s">
        <v>463</v>
      </c>
      <c r="B544" s="5" t="s">
        <v>1265</v>
      </c>
      <c r="C544" s="1" t="s">
        <v>463</v>
      </c>
    </row>
    <row r="545" spans="1:3" x14ac:dyDescent="0.15">
      <c r="A545" s="1" t="s">
        <v>1642</v>
      </c>
      <c r="B545" s="4" t="s">
        <v>1034</v>
      </c>
      <c r="C545" s="1" t="s">
        <v>1642</v>
      </c>
    </row>
    <row r="546" spans="1:3" x14ac:dyDescent="0.15">
      <c r="A546" s="8" t="s">
        <v>1644</v>
      </c>
      <c r="B546" s="7" t="s">
        <v>1643</v>
      </c>
      <c r="C546" s="8" t="s">
        <v>1644</v>
      </c>
    </row>
    <row r="547" spans="1:3" x14ac:dyDescent="0.15">
      <c r="A547" s="1" t="s">
        <v>279</v>
      </c>
      <c r="B547" s="4" t="s">
        <v>1049</v>
      </c>
      <c r="C547" s="1" t="s">
        <v>279</v>
      </c>
    </row>
    <row r="548" spans="1:3" x14ac:dyDescent="0.15">
      <c r="A548" s="1" t="s">
        <v>299</v>
      </c>
      <c r="B548" s="4" t="s">
        <v>1072</v>
      </c>
      <c r="C548" s="1" t="s">
        <v>299</v>
      </c>
    </row>
    <row r="549" spans="1:3" x14ac:dyDescent="0.15">
      <c r="A549" s="1" t="s">
        <v>423</v>
      </c>
      <c r="B549" s="5" t="s">
        <v>1222</v>
      </c>
      <c r="C549" s="1" t="s">
        <v>423</v>
      </c>
    </row>
    <row r="550" spans="1:3" x14ac:dyDescent="0.15">
      <c r="A550" s="1" t="s">
        <v>298</v>
      </c>
      <c r="B550" s="4" t="s">
        <v>1071</v>
      </c>
      <c r="C550" s="1" t="s">
        <v>298</v>
      </c>
    </row>
    <row r="551" spans="1:3" x14ac:dyDescent="0.15">
      <c r="A551" s="1" t="s">
        <v>289</v>
      </c>
      <c r="B551" s="4" t="s">
        <v>1061</v>
      </c>
      <c r="C551" s="1" t="s">
        <v>289</v>
      </c>
    </row>
    <row r="552" spans="1:3" x14ac:dyDescent="0.15">
      <c r="A552" s="1" t="s">
        <v>302</v>
      </c>
      <c r="B552" s="4" t="s">
        <v>1075</v>
      </c>
      <c r="C552" s="1" t="s">
        <v>302</v>
      </c>
    </row>
    <row r="553" spans="1:3" x14ac:dyDescent="0.15">
      <c r="A553" s="1" t="s">
        <v>595</v>
      </c>
      <c r="B553" s="5" t="s">
        <v>1409</v>
      </c>
      <c r="C553" s="1" t="s">
        <v>595</v>
      </c>
    </row>
    <row r="554" spans="1:3" x14ac:dyDescent="0.15">
      <c r="A554" s="1" t="s">
        <v>1645</v>
      </c>
      <c r="B554" s="4" t="s">
        <v>1053</v>
      </c>
      <c r="C554" s="1" t="s">
        <v>1645</v>
      </c>
    </row>
    <row r="555" spans="1:3" x14ac:dyDescent="0.15">
      <c r="A555" s="1" t="s">
        <v>300</v>
      </c>
      <c r="B555" s="4" t="s">
        <v>1073</v>
      </c>
      <c r="C555" s="1" t="s">
        <v>300</v>
      </c>
    </row>
    <row r="556" spans="1:3" x14ac:dyDescent="0.15">
      <c r="A556" s="1" t="s">
        <v>304</v>
      </c>
      <c r="B556" s="4" t="s">
        <v>1078</v>
      </c>
      <c r="C556" s="1" t="s">
        <v>304</v>
      </c>
    </row>
    <row r="557" spans="1:3" x14ac:dyDescent="0.15">
      <c r="A557" s="1" t="s">
        <v>285</v>
      </c>
      <c r="B557" s="4" t="s">
        <v>1056</v>
      </c>
      <c r="C557" s="1" t="s">
        <v>285</v>
      </c>
    </row>
    <row r="558" spans="1:3" x14ac:dyDescent="0.15">
      <c r="A558" s="1" t="s">
        <v>277</v>
      </c>
      <c r="B558" s="4" t="s">
        <v>1047</v>
      </c>
      <c r="C558" s="1" t="s">
        <v>277</v>
      </c>
    </row>
    <row r="559" spans="1:3" x14ac:dyDescent="0.15">
      <c r="A559" s="1" t="s">
        <v>1646</v>
      </c>
      <c r="B559" s="4" t="s">
        <v>1057</v>
      </c>
      <c r="C559" s="1" t="s">
        <v>1646</v>
      </c>
    </row>
    <row r="560" spans="1:3" x14ac:dyDescent="0.15">
      <c r="A560" s="1" t="s">
        <v>425</v>
      </c>
      <c r="B560" s="5" t="s">
        <v>1224</v>
      </c>
      <c r="C560" s="1" t="s">
        <v>425</v>
      </c>
    </row>
    <row r="561" spans="1:3" x14ac:dyDescent="0.15">
      <c r="A561" s="1" t="s">
        <v>310</v>
      </c>
      <c r="B561" s="4" t="s">
        <v>1085</v>
      </c>
      <c r="C561" s="1" t="s">
        <v>310</v>
      </c>
    </row>
    <row r="562" spans="1:3" x14ac:dyDescent="0.15">
      <c r="A562" s="1" t="s">
        <v>594</v>
      </c>
      <c r="B562" s="5" t="s">
        <v>1408</v>
      </c>
      <c r="C562" s="1" t="s">
        <v>594</v>
      </c>
    </row>
    <row r="563" spans="1:3" x14ac:dyDescent="0.15">
      <c r="A563" s="1" t="s">
        <v>296</v>
      </c>
      <c r="B563" s="4" t="s">
        <v>1069</v>
      </c>
      <c r="C563" s="1" t="s">
        <v>296</v>
      </c>
    </row>
    <row r="564" spans="1:3" x14ac:dyDescent="0.15">
      <c r="A564" s="1" t="s">
        <v>295</v>
      </c>
      <c r="B564" s="4" t="s">
        <v>1068</v>
      </c>
      <c r="C564" s="1" t="s">
        <v>295</v>
      </c>
    </row>
    <row r="565" spans="1:3" x14ac:dyDescent="0.15">
      <c r="A565" s="1" t="s">
        <v>301</v>
      </c>
      <c r="B565" s="4" t="s">
        <v>1074</v>
      </c>
      <c r="C565" s="1" t="s">
        <v>301</v>
      </c>
    </row>
    <row r="566" spans="1:3" x14ac:dyDescent="0.15">
      <c r="A566" s="1" t="s">
        <v>529</v>
      </c>
      <c r="B566" s="5" t="s">
        <v>1336</v>
      </c>
      <c r="C566" s="1" t="s">
        <v>529</v>
      </c>
    </row>
    <row r="567" spans="1:3" x14ac:dyDescent="0.15">
      <c r="A567" s="1" t="s">
        <v>284</v>
      </c>
      <c r="B567" s="4" t="s">
        <v>1055</v>
      </c>
      <c r="C567" s="1" t="s">
        <v>284</v>
      </c>
    </row>
    <row r="568" spans="1:3" x14ac:dyDescent="0.15">
      <c r="A568" s="1" t="s">
        <v>292</v>
      </c>
      <c r="B568" s="4" t="s">
        <v>1065</v>
      </c>
      <c r="C568" s="1" t="s">
        <v>292</v>
      </c>
    </row>
    <row r="569" spans="1:3" x14ac:dyDescent="0.15">
      <c r="A569" s="1" t="s">
        <v>604</v>
      </c>
      <c r="B569" s="5" t="s">
        <v>1418</v>
      </c>
      <c r="C569" s="1" t="s">
        <v>604</v>
      </c>
    </row>
    <row r="570" spans="1:3" x14ac:dyDescent="0.15">
      <c r="A570" s="1" t="s">
        <v>1647</v>
      </c>
      <c r="B570" s="4" t="s">
        <v>1066</v>
      </c>
      <c r="C570" s="1" t="s">
        <v>1647</v>
      </c>
    </row>
    <row r="571" spans="1:3" x14ac:dyDescent="0.15">
      <c r="A571" s="1" t="s">
        <v>428</v>
      </c>
      <c r="B571" s="5" t="s">
        <v>1227</v>
      </c>
      <c r="C571" s="1" t="s">
        <v>428</v>
      </c>
    </row>
    <row r="572" spans="1:3" x14ac:dyDescent="0.15">
      <c r="A572" s="1" t="s">
        <v>283</v>
      </c>
      <c r="B572" s="4" t="s">
        <v>1054</v>
      </c>
      <c r="C572" s="1" t="s">
        <v>283</v>
      </c>
    </row>
    <row r="573" spans="1:3" x14ac:dyDescent="0.15">
      <c r="A573" s="1" t="s">
        <v>1648</v>
      </c>
      <c r="B573" s="4" t="s">
        <v>1084</v>
      </c>
      <c r="C573" s="1" t="s">
        <v>1648</v>
      </c>
    </row>
    <row r="574" spans="1:3" x14ac:dyDescent="0.15">
      <c r="A574" s="1" t="s">
        <v>598</v>
      </c>
      <c r="B574" s="5" t="s">
        <v>1412</v>
      </c>
      <c r="C574" s="1" t="s">
        <v>598</v>
      </c>
    </row>
    <row r="575" spans="1:3" x14ac:dyDescent="0.15">
      <c r="A575" s="1" t="s">
        <v>276</v>
      </c>
      <c r="B575" s="4" t="s">
        <v>1046</v>
      </c>
      <c r="C575" s="1" t="s">
        <v>276</v>
      </c>
    </row>
    <row r="576" spans="1:3" x14ac:dyDescent="0.15">
      <c r="A576" s="1" t="s">
        <v>294</v>
      </c>
      <c r="B576" s="4" t="s">
        <v>1067</v>
      </c>
      <c r="C576" s="1" t="s">
        <v>294</v>
      </c>
    </row>
    <row r="577" spans="1:3" x14ac:dyDescent="0.15">
      <c r="A577" s="1" t="s">
        <v>307</v>
      </c>
      <c r="B577" s="4" t="s">
        <v>1081</v>
      </c>
      <c r="C577" s="1" t="s">
        <v>307</v>
      </c>
    </row>
    <row r="578" spans="1:3" x14ac:dyDescent="0.15">
      <c r="A578" s="1" t="s">
        <v>1649</v>
      </c>
      <c r="B578" s="4" t="s">
        <v>1064</v>
      </c>
      <c r="C578" s="1" t="s">
        <v>1649</v>
      </c>
    </row>
    <row r="579" spans="1:3" x14ac:dyDescent="0.15">
      <c r="A579" s="1" t="s">
        <v>429</v>
      </c>
      <c r="B579" s="5" t="s">
        <v>1228</v>
      </c>
      <c r="C579" s="1" t="s">
        <v>429</v>
      </c>
    </row>
    <row r="580" spans="1:3" x14ac:dyDescent="0.15">
      <c r="A580" s="1" t="s">
        <v>597</v>
      </c>
      <c r="B580" s="5" t="s">
        <v>1411</v>
      </c>
      <c r="C580" s="1" t="s">
        <v>597</v>
      </c>
    </row>
    <row r="581" spans="1:3" x14ac:dyDescent="0.15">
      <c r="A581" s="1" t="s">
        <v>290</v>
      </c>
      <c r="B581" s="4" t="s">
        <v>1062</v>
      </c>
      <c r="C581" s="1" t="s">
        <v>290</v>
      </c>
    </row>
    <row r="582" spans="1:3" x14ac:dyDescent="0.15">
      <c r="A582" s="1" t="s">
        <v>1650</v>
      </c>
      <c r="B582" s="4" t="s">
        <v>1063</v>
      </c>
      <c r="C582" s="1" t="s">
        <v>1650</v>
      </c>
    </row>
    <row r="583" spans="1:3" x14ac:dyDescent="0.15">
      <c r="A583" s="1" t="s">
        <v>424</v>
      </c>
      <c r="B583" s="5" t="s">
        <v>1223</v>
      </c>
      <c r="C583" s="1" t="s">
        <v>424</v>
      </c>
    </row>
    <row r="584" spans="1:3" x14ac:dyDescent="0.15">
      <c r="A584" s="1" t="s">
        <v>1651</v>
      </c>
      <c r="B584" s="5" t="s">
        <v>1229</v>
      </c>
      <c r="C584" s="1" t="s">
        <v>1651</v>
      </c>
    </row>
    <row r="585" spans="1:3" x14ac:dyDescent="0.15">
      <c r="A585" s="1" t="s">
        <v>278</v>
      </c>
      <c r="B585" s="4" t="s">
        <v>1048</v>
      </c>
      <c r="C585" s="1" t="s">
        <v>278</v>
      </c>
    </row>
    <row r="586" spans="1:3" x14ac:dyDescent="0.15">
      <c r="A586" s="1" t="s">
        <v>430</v>
      </c>
      <c r="B586" s="5" t="s">
        <v>1230</v>
      </c>
      <c r="C586" s="1" t="s">
        <v>430</v>
      </c>
    </row>
    <row r="587" spans="1:3" x14ac:dyDescent="0.15">
      <c r="A587" s="1" t="s">
        <v>308</v>
      </c>
      <c r="B587" s="4" t="s">
        <v>1082</v>
      </c>
      <c r="C587" s="1" t="s">
        <v>308</v>
      </c>
    </row>
    <row r="588" spans="1:3" x14ac:dyDescent="0.15">
      <c r="A588" s="1" t="s">
        <v>431</v>
      </c>
      <c r="B588" s="5" t="s">
        <v>1231</v>
      </c>
      <c r="C588" s="1" t="s">
        <v>431</v>
      </c>
    </row>
    <row r="589" spans="1:3" x14ac:dyDescent="0.15">
      <c r="A589" s="1" t="s">
        <v>605</v>
      </c>
      <c r="B589" s="5" t="s">
        <v>1419</v>
      </c>
      <c r="C589" s="1" t="s">
        <v>605</v>
      </c>
    </row>
    <row r="590" spans="1:3" x14ac:dyDescent="0.15">
      <c r="A590" s="1" t="s">
        <v>437</v>
      </c>
      <c r="B590" s="5" t="s">
        <v>1237</v>
      </c>
      <c r="C590" s="1" t="s">
        <v>437</v>
      </c>
    </row>
    <row r="591" spans="1:3" x14ac:dyDescent="0.15">
      <c r="A591" s="1" t="s">
        <v>600</v>
      </c>
      <c r="B591" s="5" t="s">
        <v>1414</v>
      </c>
      <c r="C591" s="1" t="s">
        <v>600</v>
      </c>
    </row>
    <row r="592" spans="1:3" x14ac:dyDescent="0.15">
      <c r="A592" s="1" t="s">
        <v>596</v>
      </c>
      <c r="B592" s="5" t="s">
        <v>1410</v>
      </c>
      <c r="C592" s="1" t="s">
        <v>596</v>
      </c>
    </row>
    <row r="593" spans="1:3" x14ac:dyDescent="0.15">
      <c r="A593" s="1" t="s">
        <v>606</v>
      </c>
      <c r="B593" s="5" t="s">
        <v>1420</v>
      </c>
      <c r="C593" s="1" t="s">
        <v>606</v>
      </c>
    </row>
    <row r="594" spans="1:3" x14ac:dyDescent="0.15">
      <c r="A594" s="1" t="s">
        <v>133</v>
      </c>
      <c r="B594" s="4" t="s">
        <v>880</v>
      </c>
      <c r="C594" s="1" t="s">
        <v>133</v>
      </c>
    </row>
    <row r="595" spans="1:3" x14ac:dyDescent="0.15">
      <c r="A595" s="1" t="s">
        <v>281</v>
      </c>
      <c r="B595" s="4" t="s">
        <v>1051</v>
      </c>
      <c r="C595" s="1" t="s">
        <v>281</v>
      </c>
    </row>
    <row r="596" spans="1:3" x14ac:dyDescent="0.15">
      <c r="A596" s="1" t="s">
        <v>432</v>
      </c>
      <c r="B596" s="5" t="s">
        <v>1232</v>
      </c>
      <c r="C596" s="1" t="s">
        <v>432</v>
      </c>
    </row>
    <row r="597" spans="1:3" x14ac:dyDescent="0.15">
      <c r="A597" s="1" t="s">
        <v>433</v>
      </c>
      <c r="B597" s="5" t="s">
        <v>1233</v>
      </c>
      <c r="C597" s="1" t="s">
        <v>433</v>
      </c>
    </row>
    <row r="598" spans="1:3" x14ac:dyDescent="0.15">
      <c r="A598" s="1" t="s">
        <v>286</v>
      </c>
      <c r="B598" s="4" t="s">
        <v>1058</v>
      </c>
      <c r="C598" s="1" t="s">
        <v>286</v>
      </c>
    </row>
    <row r="599" spans="1:3" x14ac:dyDescent="0.15">
      <c r="A599" s="1" t="s">
        <v>297</v>
      </c>
      <c r="B599" s="4" t="s">
        <v>1070</v>
      </c>
      <c r="C599" s="1" t="s">
        <v>297</v>
      </c>
    </row>
    <row r="600" spans="1:3" x14ac:dyDescent="0.15">
      <c r="A600" s="1" t="s">
        <v>305</v>
      </c>
      <c r="B600" s="4" t="s">
        <v>1079</v>
      </c>
      <c r="C600" s="1" t="s">
        <v>305</v>
      </c>
    </row>
    <row r="601" spans="1:3" x14ac:dyDescent="0.15">
      <c r="A601" s="1" t="s">
        <v>306</v>
      </c>
      <c r="B601" s="4" t="s">
        <v>1080</v>
      </c>
      <c r="C601" s="1" t="s">
        <v>306</v>
      </c>
    </row>
    <row r="602" spans="1:3" x14ac:dyDescent="0.15">
      <c r="A602" s="1" t="s">
        <v>426</v>
      </c>
      <c r="B602" s="5" t="s">
        <v>1225</v>
      </c>
      <c r="C602" s="1" t="s">
        <v>426</v>
      </c>
    </row>
    <row r="603" spans="1:3" x14ac:dyDescent="0.15">
      <c r="A603" s="1" t="s">
        <v>282</v>
      </c>
      <c r="B603" s="4" t="s">
        <v>1052</v>
      </c>
      <c r="C603" s="1" t="s">
        <v>282</v>
      </c>
    </row>
    <row r="604" spans="1:3" x14ac:dyDescent="0.15">
      <c r="A604" s="1" t="s">
        <v>599</v>
      </c>
      <c r="B604" s="5" t="s">
        <v>1413</v>
      </c>
      <c r="C604" s="1" t="s">
        <v>599</v>
      </c>
    </row>
    <row r="605" spans="1:3" x14ac:dyDescent="0.15">
      <c r="A605" s="1" t="s">
        <v>427</v>
      </c>
      <c r="B605" s="5" t="s">
        <v>1226</v>
      </c>
      <c r="C605" s="1" t="s">
        <v>427</v>
      </c>
    </row>
    <row r="606" spans="1:3" x14ac:dyDescent="0.15">
      <c r="A606" s="1" t="s">
        <v>602</v>
      </c>
      <c r="B606" s="5" t="s">
        <v>1416</v>
      </c>
      <c r="C606" s="1" t="s">
        <v>602</v>
      </c>
    </row>
    <row r="607" spans="1:3" x14ac:dyDescent="0.15">
      <c r="A607" s="1" t="s">
        <v>436</v>
      </c>
      <c r="B607" s="5" t="s">
        <v>1236</v>
      </c>
      <c r="C607" s="1" t="s">
        <v>436</v>
      </c>
    </row>
    <row r="608" spans="1:3" x14ac:dyDescent="0.15">
      <c r="A608" s="1" t="s">
        <v>434</v>
      </c>
      <c r="B608" s="5" t="s">
        <v>1234</v>
      </c>
      <c r="C608" s="1" t="s">
        <v>434</v>
      </c>
    </row>
    <row r="609" spans="1:3" x14ac:dyDescent="0.15">
      <c r="A609" s="1" t="s">
        <v>1652</v>
      </c>
      <c r="B609" s="4" t="s">
        <v>1076</v>
      </c>
      <c r="C609" s="1" t="s">
        <v>1652</v>
      </c>
    </row>
    <row r="610" spans="1:3" x14ac:dyDescent="0.15">
      <c r="A610" s="1" t="s">
        <v>287</v>
      </c>
      <c r="B610" s="4" t="s">
        <v>1059</v>
      </c>
      <c r="C610" s="1" t="s">
        <v>287</v>
      </c>
    </row>
    <row r="611" spans="1:3" x14ac:dyDescent="0.15">
      <c r="A611" s="1" t="s">
        <v>280</v>
      </c>
      <c r="B611" s="4" t="s">
        <v>1050</v>
      </c>
      <c r="C611" s="1" t="s">
        <v>280</v>
      </c>
    </row>
    <row r="612" spans="1:3" x14ac:dyDescent="0.15">
      <c r="A612" s="1" t="s">
        <v>303</v>
      </c>
      <c r="B612" s="4" t="s">
        <v>1077</v>
      </c>
      <c r="C612" s="1" t="s">
        <v>303</v>
      </c>
    </row>
    <row r="613" spans="1:3" x14ac:dyDescent="0.15">
      <c r="A613" s="1" t="s">
        <v>435</v>
      </c>
      <c r="B613" s="5" t="s">
        <v>1235</v>
      </c>
      <c r="C613" s="1" t="s">
        <v>435</v>
      </c>
    </row>
    <row r="614" spans="1:3" x14ac:dyDescent="0.15">
      <c r="A614" s="1" t="s">
        <v>601</v>
      </c>
      <c r="B614" s="5" t="s">
        <v>1415</v>
      </c>
      <c r="C614" s="1" t="s">
        <v>601</v>
      </c>
    </row>
    <row r="615" spans="1:3" x14ac:dyDescent="0.15">
      <c r="A615" s="1" t="s">
        <v>603</v>
      </c>
      <c r="B615" s="5" t="s">
        <v>1417</v>
      </c>
      <c r="C615" s="1" t="s">
        <v>603</v>
      </c>
    </row>
    <row r="616" spans="1:3" x14ac:dyDescent="0.15">
      <c r="A616" s="8" t="s">
        <v>1654</v>
      </c>
      <c r="B616" s="7" t="s">
        <v>1653</v>
      </c>
      <c r="C616" s="8" t="s">
        <v>1654</v>
      </c>
    </row>
    <row r="617" spans="1:3" x14ac:dyDescent="0.15">
      <c r="A617" s="1" t="s">
        <v>635</v>
      </c>
      <c r="B617" s="5" t="s">
        <v>1449</v>
      </c>
      <c r="C617" s="1" t="s">
        <v>635</v>
      </c>
    </row>
    <row r="618" spans="1:3" x14ac:dyDescent="0.15">
      <c r="A618" s="1" t="s">
        <v>327</v>
      </c>
      <c r="B618" s="4" t="s">
        <v>1106</v>
      </c>
      <c r="C618" s="1" t="s">
        <v>327</v>
      </c>
    </row>
    <row r="619" spans="1:3" x14ac:dyDescent="0.15">
      <c r="A619" s="1" t="s">
        <v>470</v>
      </c>
      <c r="B619" s="5" t="s">
        <v>1273</v>
      </c>
      <c r="C619" s="1" t="s">
        <v>470</v>
      </c>
    </row>
    <row r="620" spans="1:3" x14ac:dyDescent="0.15">
      <c r="A620" s="1" t="s">
        <v>325</v>
      </c>
      <c r="B620" s="4" t="s">
        <v>1104</v>
      </c>
      <c r="C620" s="1" t="s">
        <v>325</v>
      </c>
    </row>
    <row r="621" spans="1:3" x14ac:dyDescent="0.15">
      <c r="A621" s="1" t="s">
        <v>339</v>
      </c>
      <c r="B621" s="4" t="s">
        <v>1120</v>
      </c>
      <c r="C621" s="1" t="s">
        <v>339</v>
      </c>
    </row>
    <row r="622" spans="1:3" x14ac:dyDescent="0.15">
      <c r="A622" s="1" t="s">
        <v>336</v>
      </c>
      <c r="B622" s="4" t="s">
        <v>1117</v>
      </c>
      <c r="C622" s="1" t="s">
        <v>336</v>
      </c>
    </row>
    <row r="623" spans="1:3" x14ac:dyDescent="0.15">
      <c r="A623" s="1" t="s">
        <v>335</v>
      </c>
      <c r="B623" s="4" t="s">
        <v>1116</v>
      </c>
      <c r="C623" s="1" t="s">
        <v>335</v>
      </c>
    </row>
    <row r="624" spans="1:3" x14ac:dyDescent="0.15">
      <c r="A624" s="1" t="s">
        <v>322</v>
      </c>
      <c r="B624" s="4" t="s">
        <v>1101</v>
      </c>
      <c r="C624" s="1" t="s">
        <v>322</v>
      </c>
    </row>
    <row r="625" spans="1:3" x14ac:dyDescent="0.15">
      <c r="A625" s="1" t="s">
        <v>480</v>
      </c>
      <c r="B625" s="5" t="s">
        <v>1283</v>
      </c>
      <c r="C625" s="1" t="s">
        <v>480</v>
      </c>
    </row>
    <row r="626" spans="1:3" x14ac:dyDescent="0.15">
      <c r="A626" s="1" t="s">
        <v>337</v>
      </c>
      <c r="B626" s="4" t="s">
        <v>1118</v>
      </c>
      <c r="C626" s="1" t="s">
        <v>337</v>
      </c>
    </row>
    <row r="627" spans="1:3" x14ac:dyDescent="0.15">
      <c r="A627" s="1" t="s">
        <v>311</v>
      </c>
      <c r="B627" s="4" t="s">
        <v>1087</v>
      </c>
      <c r="C627" s="1" t="s">
        <v>311</v>
      </c>
    </row>
    <row r="628" spans="1:3" x14ac:dyDescent="0.15">
      <c r="A628" s="1" t="s">
        <v>317</v>
      </c>
      <c r="B628" s="4" t="s">
        <v>1094</v>
      </c>
      <c r="C628" s="1" t="s">
        <v>317</v>
      </c>
    </row>
    <row r="629" spans="1:3" x14ac:dyDescent="0.15">
      <c r="A629" s="1" t="s">
        <v>634</v>
      </c>
      <c r="B629" s="5" t="s">
        <v>1448</v>
      </c>
      <c r="C629" s="1" t="s">
        <v>634</v>
      </c>
    </row>
    <row r="630" spans="1:3" x14ac:dyDescent="0.15">
      <c r="A630" s="1" t="s">
        <v>329</v>
      </c>
      <c r="B630" s="4" t="s">
        <v>1108</v>
      </c>
      <c r="C630" s="1" t="s">
        <v>329</v>
      </c>
    </row>
    <row r="631" spans="1:3" x14ac:dyDescent="0.15">
      <c r="A631" s="1" t="s">
        <v>341</v>
      </c>
      <c r="B631" s="4" t="s">
        <v>1123</v>
      </c>
      <c r="C631" s="1" t="s">
        <v>341</v>
      </c>
    </row>
    <row r="632" spans="1:3" x14ac:dyDescent="0.15">
      <c r="A632" s="1" t="s">
        <v>313</v>
      </c>
      <c r="B632" s="4" t="s">
        <v>1090</v>
      </c>
      <c r="C632" s="1" t="s">
        <v>313</v>
      </c>
    </row>
    <row r="633" spans="1:3" x14ac:dyDescent="0.15">
      <c r="A633" s="1" t="s">
        <v>331</v>
      </c>
      <c r="B633" s="4" t="s">
        <v>1111</v>
      </c>
      <c r="C633" s="1" t="s">
        <v>331</v>
      </c>
    </row>
    <row r="634" spans="1:3" x14ac:dyDescent="0.15">
      <c r="A634" s="1" t="s">
        <v>628</v>
      </c>
      <c r="B634" s="5" t="s">
        <v>1442</v>
      </c>
      <c r="C634" s="1" t="s">
        <v>628</v>
      </c>
    </row>
    <row r="635" spans="1:3" x14ac:dyDescent="0.15">
      <c r="A635" s="1" t="s">
        <v>312</v>
      </c>
      <c r="B635" s="4" t="s">
        <v>1088</v>
      </c>
      <c r="C635" s="1" t="s">
        <v>312</v>
      </c>
    </row>
    <row r="636" spans="1:3" x14ac:dyDescent="0.15">
      <c r="A636" s="1" t="s">
        <v>324</v>
      </c>
      <c r="B636" s="4" t="s">
        <v>1103</v>
      </c>
      <c r="C636" s="1" t="s">
        <v>324</v>
      </c>
    </row>
    <row r="637" spans="1:3" x14ac:dyDescent="0.15">
      <c r="A637" s="1" t="s">
        <v>627</v>
      </c>
      <c r="B637" s="5" t="s">
        <v>1441</v>
      </c>
      <c r="C637" s="1" t="s">
        <v>627</v>
      </c>
    </row>
    <row r="638" spans="1:3" x14ac:dyDescent="0.15">
      <c r="A638" s="1" t="s">
        <v>334</v>
      </c>
      <c r="B638" s="4" t="s">
        <v>1114</v>
      </c>
      <c r="C638" s="1" t="s">
        <v>334</v>
      </c>
    </row>
    <row r="639" spans="1:3" x14ac:dyDescent="0.15">
      <c r="A639" s="1" t="s">
        <v>629</v>
      </c>
      <c r="B639" s="5" t="s">
        <v>1443</v>
      </c>
      <c r="C639" s="1" t="s">
        <v>629</v>
      </c>
    </row>
    <row r="640" spans="1:3" x14ac:dyDescent="0.15">
      <c r="A640" s="1" t="s">
        <v>342</v>
      </c>
      <c r="B640" s="4" t="s">
        <v>1124</v>
      </c>
      <c r="C640" s="1" t="s">
        <v>342</v>
      </c>
    </row>
    <row r="641" spans="1:3" x14ac:dyDescent="0.15">
      <c r="A641" s="1" t="s">
        <v>637</v>
      </c>
      <c r="B641" s="5" t="s">
        <v>1451</v>
      </c>
      <c r="C641" s="1" t="s">
        <v>637</v>
      </c>
    </row>
    <row r="642" spans="1:3" x14ac:dyDescent="0.15">
      <c r="A642" s="1" t="s">
        <v>316</v>
      </c>
      <c r="B642" s="4" t="s">
        <v>1093</v>
      </c>
      <c r="C642" s="1" t="s">
        <v>316</v>
      </c>
    </row>
    <row r="643" spans="1:3" x14ac:dyDescent="0.15">
      <c r="A643" s="1" t="s">
        <v>340</v>
      </c>
      <c r="B643" s="4" t="s">
        <v>1121</v>
      </c>
      <c r="C643" s="1" t="s">
        <v>340</v>
      </c>
    </row>
    <row r="644" spans="1:3" x14ac:dyDescent="0.15">
      <c r="A644" s="1" t="s">
        <v>1655</v>
      </c>
      <c r="B644" s="4" t="s">
        <v>1110</v>
      </c>
      <c r="C644" s="1" t="s">
        <v>1655</v>
      </c>
    </row>
    <row r="645" spans="1:3" x14ac:dyDescent="0.15">
      <c r="A645" s="1" t="s">
        <v>471</v>
      </c>
      <c r="B645" s="5" t="s">
        <v>1274</v>
      </c>
      <c r="C645" s="1" t="s">
        <v>471</v>
      </c>
    </row>
    <row r="646" spans="1:3" x14ac:dyDescent="0.15">
      <c r="A646" s="1" t="s">
        <v>630</v>
      </c>
      <c r="B646" s="5" t="s">
        <v>1444</v>
      </c>
      <c r="C646" s="1" t="s">
        <v>630</v>
      </c>
    </row>
    <row r="647" spans="1:3" x14ac:dyDescent="0.15">
      <c r="A647" s="1" t="s">
        <v>1656</v>
      </c>
      <c r="B647" s="4" t="s">
        <v>1086</v>
      </c>
      <c r="C647" s="1" t="s">
        <v>1656</v>
      </c>
    </row>
    <row r="648" spans="1:3" x14ac:dyDescent="0.15">
      <c r="A648" s="1" t="s">
        <v>338</v>
      </c>
      <c r="B648" s="4" t="s">
        <v>1119</v>
      </c>
      <c r="C648" s="1" t="s">
        <v>338</v>
      </c>
    </row>
    <row r="649" spans="1:3" x14ac:dyDescent="0.15">
      <c r="A649" s="1" t="s">
        <v>1657</v>
      </c>
      <c r="B649" s="4" t="s">
        <v>1113</v>
      </c>
      <c r="C649" s="1" t="s">
        <v>1657</v>
      </c>
    </row>
    <row r="650" spans="1:3" x14ac:dyDescent="0.15">
      <c r="A650" s="1" t="s">
        <v>632</v>
      </c>
      <c r="B650" s="5" t="s">
        <v>1446</v>
      </c>
      <c r="C650" s="1" t="s">
        <v>632</v>
      </c>
    </row>
    <row r="651" spans="1:3" x14ac:dyDescent="0.15">
      <c r="A651" s="1" t="s">
        <v>319</v>
      </c>
      <c r="B651" s="4" t="s">
        <v>1096</v>
      </c>
      <c r="C651" s="1" t="s">
        <v>319</v>
      </c>
    </row>
    <row r="652" spans="1:3" x14ac:dyDescent="0.15">
      <c r="A652" s="1" t="s">
        <v>320</v>
      </c>
      <c r="B652" s="4" t="s">
        <v>1097</v>
      </c>
      <c r="C652" s="1" t="s">
        <v>320</v>
      </c>
    </row>
    <row r="653" spans="1:3" x14ac:dyDescent="0.15">
      <c r="A653" s="1" t="s">
        <v>332</v>
      </c>
      <c r="B653" s="4" t="s">
        <v>1112</v>
      </c>
      <c r="C653" s="1" t="s">
        <v>332</v>
      </c>
    </row>
    <row r="654" spans="1:3" x14ac:dyDescent="0.15">
      <c r="A654" s="1" t="s">
        <v>321</v>
      </c>
      <c r="B654" s="4" t="s">
        <v>1098</v>
      </c>
      <c r="C654" s="1" t="s">
        <v>321</v>
      </c>
    </row>
    <row r="655" spans="1:3" x14ac:dyDescent="0.15">
      <c r="A655" s="1" t="s">
        <v>482</v>
      </c>
      <c r="B655" s="5" t="s">
        <v>1285</v>
      </c>
      <c r="C655" s="1" t="s">
        <v>482</v>
      </c>
    </row>
    <row r="656" spans="1:3" x14ac:dyDescent="0.15">
      <c r="A656" s="1" t="s">
        <v>472</v>
      </c>
      <c r="B656" s="5" t="s">
        <v>1275</v>
      </c>
      <c r="C656" s="1" t="s">
        <v>472</v>
      </c>
    </row>
    <row r="657" spans="1:3" x14ac:dyDescent="0.15">
      <c r="A657" s="1" t="s">
        <v>315</v>
      </c>
      <c r="B657" s="4" t="s">
        <v>1092</v>
      </c>
      <c r="C657" s="1" t="s">
        <v>315</v>
      </c>
    </row>
    <row r="658" spans="1:3" x14ac:dyDescent="0.15">
      <c r="A658" s="1" t="s">
        <v>328</v>
      </c>
      <c r="B658" s="4" t="s">
        <v>1107</v>
      </c>
      <c r="C658" s="1" t="s">
        <v>328</v>
      </c>
    </row>
    <row r="659" spans="1:3" x14ac:dyDescent="0.15">
      <c r="A659" s="1" t="s">
        <v>636</v>
      </c>
      <c r="B659" s="5" t="s">
        <v>1450</v>
      </c>
      <c r="C659" s="1" t="s">
        <v>636</v>
      </c>
    </row>
    <row r="660" spans="1:3" x14ac:dyDescent="0.15">
      <c r="A660" s="1" t="s">
        <v>326</v>
      </c>
      <c r="B660" s="4" t="s">
        <v>1105</v>
      </c>
      <c r="C660" s="1" t="s">
        <v>326</v>
      </c>
    </row>
    <row r="661" spans="1:3" x14ac:dyDescent="0.15">
      <c r="A661" s="1" t="s">
        <v>473</v>
      </c>
      <c r="B661" s="5" t="s">
        <v>1276</v>
      </c>
      <c r="C661" s="1" t="s">
        <v>473</v>
      </c>
    </row>
    <row r="662" spans="1:3" x14ac:dyDescent="0.15">
      <c r="A662" s="1" t="s">
        <v>483</v>
      </c>
      <c r="B662" s="5" t="s">
        <v>1286</v>
      </c>
      <c r="C662" s="1" t="s">
        <v>483</v>
      </c>
    </row>
    <row r="663" spans="1:3" x14ac:dyDescent="0.15">
      <c r="A663" s="1" t="s">
        <v>474</v>
      </c>
      <c r="B663" s="5" t="s">
        <v>1277</v>
      </c>
      <c r="C663" s="1" t="s">
        <v>474</v>
      </c>
    </row>
    <row r="664" spans="1:3" x14ac:dyDescent="0.15">
      <c r="A664" s="1" t="s">
        <v>478</v>
      </c>
      <c r="B664" s="5" t="s">
        <v>1281</v>
      </c>
      <c r="C664" s="1" t="s">
        <v>478</v>
      </c>
    </row>
    <row r="665" spans="1:3" x14ac:dyDescent="0.15">
      <c r="A665" s="1" t="s">
        <v>1658</v>
      </c>
      <c r="B665" s="4" t="s">
        <v>1109</v>
      </c>
      <c r="C665" s="1" t="s">
        <v>1658</v>
      </c>
    </row>
    <row r="666" spans="1:3" x14ac:dyDescent="0.15">
      <c r="A666" s="1" t="s">
        <v>485</v>
      </c>
      <c r="B666" s="5" t="s">
        <v>1288</v>
      </c>
      <c r="C666" s="1" t="s">
        <v>485</v>
      </c>
    </row>
    <row r="667" spans="1:3" x14ac:dyDescent="0.15">
      <c r="A667" s="1" t="s">
        <v>481</v>
      </c>
      <c r="B667" s="5" t="s">
        <v>1284</v>
      </c>
      <c r="C667" s="1" t="s">
        <v>481</v>
      </c>
    </row>
    <row r="668" spans="1:3" x14ac:dyDescent="0.15">
      <c r="A668" s="1" t="s">
        <v>314</v>
      </c>
      <c r="B668" s="4" t="s">
        <v>1091</v>
      </c>
      <c r="C668" s="1" t="s">
        <v>314</v>
      </c>
    </row>
    <row r="669" spans="1:3" x14ac:dyDescent="0.15">
      <c r="A669" s="1" t="s">
        <v>633</v>
      </c>
      <c r="B669" s="5" t="s">
        <v>1447</v>
      </c>
      <c r="C669" s="1" t="s">
        <v>633</v>
      </c>
    </row>
    <row r="670" spans="1:3" x14ac:dyDescent="0.15">
      <c r="A670" s="1" t="s">
        <v>475</v>
      </c>
      <c r="B670" s="5" t="s">
        <v>1278</v>
      </c>
      <c r="C670" s="1" t="s">
        <v>475</v>
      </c>
    </row>
    <row r="671" spans="1:3" x14ac:dyDescent="0.15">
      <c r="A671" s="1" t="s">
        <v>323</v>
      </c>
      <c r="B671" s="4" t="s">
        <v>1102</v>
      </c>
      <c r="C671" s="1" t="s">
        <v>323</v>
      </c>
    </row>
    <row r="672" spans="1:3" x14ac:dyDescent="0.15">
      <c r="A672" s="1" t="s">
        <v>318</v>
      </c>
      <c r="B672" s="4" t="s">
        <v>1095</v>
      </c>
      <c r="C672" s="1" t="s">
        <v>318</v>
      </c>
    </row>
    <row r="673" spans="1:3" x14ac:dyDescent="0.15">
      <c r="A673" s="1" t="s">
        <v>476</v>
      </c>
      <c r="B673" s="5" t="s">
        <v>1279</v>
      </c>
      <c r="C673" s="1" t="s">
        <v>476</v>
      </c>
    </row>
    <row r="674" spans="1:3" x14ac:dyDescent="0.15">
      <c r="A674" s="1" t="s">
        <v>477</v>
      </c>
      <c r="B674" s="5" t="s">
        <v>1280</v>
      </c>
      <c r="C674" s="1" t="s">
        <v>477</v>
      </c>
    </row>
    <row r="675" spans="1:3" x14ac:dyDescent="0.15">
      <c r="A675" s="1" t="s">
        <v>484</v>
      </c>
      <c r="B675" s="5" t="s">
        <v>1287</v>
      </c>
      <c r="C675" s="1" t="s">
        <v>484</v>
      </c>
    </row>
    <row r="676" spans="1:3" x14ac:dyDescent="0.15">
      <c r="A676" s="1" t="s">
        <v>1659</v>
      </c>
      <c r="B676" s="4" t="s">
        <v>1115</v>
      </c>
      <c r="C676" s="1" t="s">
        <v>1659</v>
      </c>
    </row>
    <row r="677" spans="1:3" x14ac:dyDescent="0.15">
      <c r="A677" s="1" t="s">
        <v>1660</v>
      </c>
      <c r="B677" s="4" t="s">
        <v>1125</v>
      </c>
      <c r="C677" s="1" t="s">
        <v>1660</v>
      </c>
    </row>
    <row r="678" spans="1:3" x14ac:dyDescent="0.15">
      <c r="A678" s="1" t="s">
        <v>631</v>
      </c>
      <c r="B678" s="5" t="s">
        <v>1445</v>
      </c>
      <c r="C678" s="1" t="s">
        <v>631</v>
      </c>
    </row>
    <row r="679" spans="1:3" x14ac:dyDescent="0.15">
      <c r="A679" s="1" t="s">
        <v>638</v>
      </c>
      <c r="B679" s="5" t="s">
        <v>1452</v>
      </c>
      <c r="C679" s="1" t="s">
        <v>638</v>
      </c>
    </row>
    <row r="680" spans="1:3" x14ac:dyDescent="0.15">
      <c r="A680" s="1" t="s">
        <v>479</v>
      </c>
      <c r="B680" s="5" t="s">
        <v>1282</v>
      </c>
      <c r="C680" s="1" t="s">
        <v>479</v>
      </c>
    </row>
    <row r="681" spans="1:3" x14ac:dyDescent="0.15">
      <c r="A681" s="1" t="s">
        <v>639</v>
      </c>
      <c r="B681" s="5" t="s">
        <v>1453</v>
      </c>
      <c r="C681" s="1" t="s">
        <v>639</v>
      </c>
    </row>
    <row r="682" spans="1:3" x14ac:dyDescent="0.15">
      <c r="A682" s="1" t="s">
        <v>1661</v>
      </c>
      <c r="B682" s="4" t="s">
        <v>1099</v>
      </c>
      <c r="C682" s="1" t="s">
        <v>1661</v>
      </c>
    </row>
    <row r="683" spans="1:3" x14ac:dyDescent="0.15">
      <c r="A683" s="1" t="s">
        <v>1662</v>
      </c>
      <c r="B683" s="4" t="s">
        <v>1122</v>
      </c>
      <c r="C683" s="1" t="s">
        <v>1662</v>
      </c>
    </row>
    <row r="684" spans="1:3" x14ac:dyDescent="0.15">
      <c r="A684" s="1" t="s">
        <v>1663</v>
      </c>
      <c r="B684" s="4" t="s">
        <v>1089</v>
      </c>
      <c r="C684" s="1" t="s">
        <v>1663</v>
      </c>
    </row>
    <row r="685" spans="1:3" x14ac:dyDescent="0.15">
      <c r="A685" s="1" t="s">
        <v>1664</v>
      </c>
      <c r="B685" s="4" t="s">
        <v>1100</v>
      </c>
      <c r="C685" s="1" t="s">
        <v>1664</v>
      </c>
    </row>
    <row r="686" spans="1:3" x14ac:dyDescent="0.15">
      <c r="A686" s="8" t="s">
        <v>1666</v>
      </c>
      <c r="B686" s="7" t="s">
        <v>1665</v>
      </c>
      <c r="C686" s="8" t="s">
        <v>1666</v>
      </c>
    </row>
    <row r="687" spans="1:3" x14ac:dyDescent="0.15">
      <c r="A687" s="1" t="s">
        <v>347</v>
      </c>
      <c r="B687" s="4" t="s">
        <v>1132</v>
      </c>
      <c r="C687" s="1" t="s">
        <v>347</v>
      </c>
    </row>
    <row r="688" spans="1:3" x14ac:dyDescent="0.15">
      <c r="A688" s="1" t="s">
        <v>358</v>
      </c>
      <c r="B688" s="4" t="s">
        <v>1146</v>
      </c>
      <c r="C688" s="1" t="s">
        <v>358</v>
      </c>
    </row>
    <row r="689" spans="1:3" x14ac:dyDescent="0.15">
      <c r="A689" s="1" t="s">
        <v>351</v>
      </c>
      <c r="B689" s="4" t="s">
        <v>1137</v>
      </c>
      <c r="C689" s="1" t="s">
        <v>351</v>
      </c>
    </row>
    <row r="690" spans="1:3" x14ac:dyDescent="0.15">
      <c r="A690" s="1" t="s">
        <v>359</v>
      </c>
      <c r="B690" s="4" t="s">
        <v>1148</v>
      </c>
      <c r="C690" s="1" t="s">
        <v>359</v>
      </c>
    </row>
    <row r="691" spans="1:3" x14ac:dyDescent="0.15">
      <c r="A691" s="1" t="s">
        <v>361</v>
      </c>
      <c r="B691" s="4" t="s">
        <v>1150</v>
      </c>
      <c r="C691" s="1" t="s">
        <v>361</v>
      </c>
    </row>
    <row r="692" spans="1:3" x14ac:dyDescent="0.15">
      <c r="A692" s="1" t="s">
        <v>372</v>
      </c>
      <c r="B692" s="4" t="s">
        <v>1162</v>
      </c>
      <c r="C692" s="1" t="s">
        <v>372</v>
      </c>
    </row>
    <row r="693" spans="1:3" x14ac:dyDescent="0.15">
      <c r="A693" s="1" t="s">
        <v>355</v>
      </c>
      <c r="B693" s="4" t="s">
        <v>1142</v>
      </c>
      <c r="C693" s="1" t="s">
        <v>355</v>
      </c>
    </row>
    <row r="694" spans="1:3" x14ac:dyDescent="0.15">
      <c r="A694" s="1" t="s">
        <v>356</v>
      </c>
      <c r="B694" s="4" t="s">
        <v>1144</v>
      </c>
      <c r="C694" s="1" t="s">
        <v>356</v>
      </c>
    </row>
    <row r="695" spans="1:3" x14ac:dyDescent="0.15">
      <c r="A695" s="1" t="s">
        <v>357</v>
      </c>
      <c r="B695" s="4" t="s">
        <v>1145</v>
      </c>
      <c r="C695" s="1" t="s">
        <v>357</v>
      </c>
    </row>
    <row r="696" spans="1:3" x14ac:dyDescent="0.15">
      <c r="A696" s="1" t="s">
        <v>1667</v>
      </c>
      <c r="B696" s="4" t="s">
        <v>1141</v>
      </c>
      <c r="C696" s="1" t="s">
        <v>1667</v>
      </c>
    </row>
    <row r="697" spans="1:3" x14ac:dyDescent="0.15">
      <c r="A697" s="1" t="s">
        <v>346</v>
      </c>
      <c r="B697" s="4" t="s">
        <v>1131</v>
      </c>
      <c r="C697" s="1" t="s">
        <v>346</v>
      </c>
    </row>
    <row r="698" spans="1:3" x14ac:dyDescent="0.15">
      <c r="A698" s="1" t="s">
        <v>345</v>
      </c>
      <c r="B698" s="4" t="s">
        <v>1129</v>
      </c>
      <c r="C698" s="1" t="s">
        <v>345</v>
      </c>
    </row>
    <row r="699" spans="1:3" x14ac:dyDescent="0.15">
      <c r="A699" s="1" t="s">
        <v>375</v>
      </c>
      <c r="B699" s="4" t="s">
        <v>1165</v>
      </c>
      <c r="C699" s="1" t="s">
        <v>375</v>
      </c>
    </row>
    <row r="700" spans="1:3" x14ac:dyDescent="0.15">
      <c r="A700" s="1" t="s">
        <v>615</v>
      </c>
      <c r="B700" s="5" t="s">
        <v>1429</v>
      </c>
      <c r="C700" s="1" t="s">
        <v>615</v>
      </c>
    </row>
    <row r="701" spans="1:3" x14ac:dyDescent="0.15">
      <c r="A701" s="1" t="s">
        <v>362</v>
      </c>
      <c r="B701" s="4" t="s">
        <v>1151</v>
      </c>
      <c r="C701" s="1" t="s">
        <v>362</v>
      </c>
    </row>
    <row r="702" spans="1:3" x14ac:dyDescent="0.15">
      <c r="A702" s="1" t="s">
        <v>360</v>
      </c>
      <c r="B702" s="4" t="s">
        <v>1149</v>
      </c>
      <c r="C702" s="1" t="s">
        <v>360</v>
      </c>
    </row>
    <row r="703" spans="1:3" x14ac:dyDescent="0.15">
      <c r="A703" s="1" t="s">
        <v>370</v>
      </c>
      <c r="B703" s="4" t="s">
        <v>1160</v>
      </c>
      <c r="C703" s="1" t="s">
        <v>370</v>
      </c>
    </row>
    <row r="704" spans="1:3" x14ac:dyDescent="0.15">
      <c r="A704" s="1" t="s">
        <v>614</v>
      </c>
      <c r="B704" s="5" t="s">
        <v>1428</v>
      </c>
      <c r="C704" s="1" t="s">
        <v>614</v>
      </c>
    </row>
    <row r="705" spans="1:3" x14ac:dyDescent="0.15">
      <c r="A705" s="1" t="s">
        <v>1668</v>
      </c>
      <c r="B705" s="4" t="s">
        <v>1143</v>
      </c>
      <c r="C705" s="1" t="s">
        <v>1668</v>
      </c>
    </row>
    <row r="706" spans="1:3" x14ac:dyDescent="0.15">
      <c r="A706" s="1" t="s">
        <v>611</v>
      </c>
      <c r="B706" s="5" t="s">
        <v>1425</v>
      </c>
      <c r="C706" s="1" t="s">
        <v>611</v>
      </c>
    </row>
    <row r="707" spans="1:3" x14ac:dyDescent="0.15">
      <c r="A707" s="1" t="s">
        <v>343</v>
      </c>
      <c r="B707" s="4" t="s">
        <v>1126</v>
      </c>
      <c r="C707" s="1" t="s">
        <v>343</v>
      </c>
    </row>
    <row r="708" spans="1:3" x14ac:dyDescent="0.15">
      <c r="A708" s="1" t="s">
        <v>448</v>
      </c>
      <c r="B708" s="5" t="s">
        <v>1248</v>
      </c>
      <c r="C708" s="1" t="s">
        <v>448</v>
      </c>
    </row>
    <row r="709" spans="1:3" x14ac:dyDescent="0.15">
      <c r="A709" s="1" t="s">
        <v>449</v>
      </c>
      <c r="B709" s="5" t="s">
        <v>1249</v>
      </c>
      <c r="C709" s="1" t="s">
        <v>449</v>
      </c>
    </row>
    <row r="710" spans="1:3" x14ac:dyDescent="0.15">
      <c r="A710" s="1" t="s">
        <v>679</v>
      </c>
      <c r="B710" s="5" t="s">
        <v>1495</v>
      </c>
      <c r="C710" s="1" t="s">
        <v>679</v>
      </c>
    </row>
    <row r="711" spans="1:3" x14ac:dyDescent="0.15">
      <c r="A711" s="1" t="s">
        <v>353</v>
      </c>
      <c r="B711" s="4" t="s">
        <v>1139</v>
      </c>
      <c r="C711" s="1" t="s">
        <v>353</v>
      </c>
    </row>
    <row r="712" spans="1:3" x14ac:dyDescent="0.15">
      <c r="A712" s="1" t="s">
        <v>368</v>
      </c>
      <c r="B712" s="4" t="s">
        <v>1158</v>
      </c>
      <c r="C712" s="1" t="s">
        <v>368</v>
      </c>
    </row>
    <row r="713" spans="1:3" x14ac:dyDescent="0.15">
      <c r="A713" s="1" t="s">
        <v>608</v>
      </c>
      <c r="B713" s="5" t="s">
        <v>1422</v>
      </c>
      <c r="C713" s="1" t="s">
        <v>608</v>
      </c>
    </row>
    <row r="714" spans="1:3" x14ac:dyDescent="0.15">
      <c r="A714" s="1" t="s">
        <v>613</v>
      </c>
      <c r="B714" s="5" t="s">
        <v>1427</v>
      </c>
      <c r="C714" s="1" t="s">
        <v>613</v>
      </c>
    </row>
    <row r="715" spans="1:3" x14ac:dyDescent="0.15">
      <c r="A715" s="1" t="s">
        <v>441</v>
      </c>
      <c r="B715" s="5" t="s">
        <v>1241</v>
      </c>
      <c r="C715" s="1" t="s">
        <v>441</v>
      </c>
    </row>
    <row r="716" spans="1:3" x14ac:dyDescent="0.15">
      <c r="A716" s="1" t="s">
        <v>371</v>
      </c>
      <c r="B716" s="4" t="s">
        <v>1161</v>
      </c>
      <c r="C716" s="1" t="s">
        <v>371</v>
      </c>
    </row>
    <row r="717" spans="1:3" x14ac:dyDescent="0.15">
      <c r="A717" s="1" t="s">
        <v>364</v>
      </c>
      <c r="B717" s="4" t="s">
        <v>1153</v>
      </c>
      <c r="C717" s="1" t="s">
        <v>364</v>
      </c>
    </row>
    <row r="718" spans="1:3" x14ac:dyDescent="0.15">
      <c r="A718" s="1" t="s">
        <v>363</v>
      </c>
      <c r="B718" s="4" t="s">
        <v>1152</v>
      </c>
      <c r="C718" s="1" t="s">
        <v>363</v>
      </c>
    </row>
    <row r="719" spans="1:3" x14ac:dyDescent="0.15">
      <c r="A719" s="1" t="s">
        <v>348</v>
      </c>
      <c r="B719" s="4" t="s">
        <v>1133</v>
      </c>
      <c r="C719" s="1" t="s">
        <v>348</v>
      </c>
    </row>
    <row r="720" spans="1:3" x14ac:dyDescent="0.15">
      <c r="A720" s="1" t="s">
        <v>352</v>
      </c>
      <c r="B720" s="4" t="s">
        <v>1138</v>
      </c>
      <c r="C720" s="1" t="s">
        <v>352</v>
      </c>
    </row>
    <row r="721" spans="1:3" x14ac:dyDescent="0.15">
      <c r="A721" s="1" t="s">
        <v>454</v>
      </c>
      <c r="B721" s="5" t="s">
        <v>1254</v>
      </c>
      <c r="C721" s="1" t="s">
        <v>454</v>
      </c>
    </row>
    <row r="722" spans="1:3" x14ac:dyDescent="0.15">
      <c r="A722" s="1" t="s">
        <v>374</v>
      </c>
      <c r="B722" s="4" t="s">
        <v>1164</v>
      </c>
      <c r="C722" s="1" t="s">
        <v>374</v>
      </c>
    </row>
    <row r="723" spans="1:3" x14ac:dyDescent="0.15">
      <c r="A723" s="1" t="s">
        <v>455</v>
      </c>
      <c r="B723" s="5" t="s">
        <v>1256</v>
      </c>
      <c r="C723" s="1" t="s">
        <v>455</v>
      </c>
    </row>
    <row r="724" spans="1:3" x14ac:dyDescent="0.15">
      <c r="A724" s="1" t="s">
        <v>451</v>
      </c>
      <c r="B724" s="5" t="s">
        <v>1251</v>
      </c>
      <c r="C724" s="1" t="s">
        <v>451</v>
      </c>
    </row>
    <row r="725" spans="1:3" x14ac:dyDescent="0.15">
      <c r="A725" s="1" t="s">
        <v>616</v>
      </c>
      <c r="B725" s="5" t="s">
        <v>1430</v>
      </c>
      <c r="C725" s="1" t="s">
        <v>616</v>
      </c>
    </row>
    <row r="726" spans="1:3" x14ac:dyDescent="0.15">
      <c r="A726" s="1" t="s">
        <v>452</v>
      </c>
      <c r="B726" s="5" t="s">
        <v>1252</v>
      </c>
      <c r="C726" s="1" t="s">
        <v>452</v>
      </c>
    </row>
    <row r="727" spans="1:3" x14ac:dyDescent="0.15">
      <c r="A727" s="1" t="s">
        <v>349</v>
      </c>
      <c r="B727" s="4" t="s">
        <v>1134</v>
      </c>
      <c r="C727" s="1" t="s">
        <v>349</v>
      </c>
    </row>
    <row r="728" spans="1:3" x14ac:dyDescent="0.15">
      <c r="A728" s="1" t="s">
        <v>373</v>
      </c>
      <c r="B728" s="4" t="s">
        <v>1163</v>
      </c>
      <c r="C728" s="1" t="s">
        <v>373</v>
      </c>
    </row>
    <row r="729" spans="1:3" x14ac:dyDescent="0.15">
      <c r="A729" s="1" t="s">
        <v>344</v>
      </c>
      <c r="B729" s="4" t="s">
        <v>1127</v>
      </c>
      <c r="C729" s="1" t="s">
        <v>344</v>
      </c>
    </row>
    <row r="730" spans="1:3" x14ac:dyDescent="0.15">
      <c r="A730" s="1" t="s">
        <v>442</v>
      </c>
      <c r="B730" s="5" t="s">
        <v>1242</v>
      </c>
      <c r="C730" s="1" t="s">
        <v>442</v>
      </c>
    </row>
    <row r="731" spans="1:3" x14ac:dyDescent="0.15">
      <c r="A731" s="1" t="s">
        <v>443</v>
      </c>
      <c r="B731" s="5" t="s">
        <v>1243</v>
      </c>
      <c r="C731" s="1" t="s">
        <v>443</v>
      </c>
    </row>
    <row r="732" spans="1:3" x14ac:dyDescent="0.15">
      <c r="A732" s="1" t="s">
        <v>453</v>
      </c>
      <c r="B732" s="5" t="s">
        <v>1253</v>
      </c>
      <c r="C732" s="1" t="s">
        <v>453</v>
      </c>
    </row>
    <row r="733" spans="1:3" x14ac:dyDescent="0.15">
      <c r="A733" s="1" t="s">
        <v>350</v>
      </c>
      <c r="B733" s="4" t="s">
        <v>1135</v>
      </c>
      <c r="C733" s="1" t="s">
        <v>350</v>
      </c>
    </row>
    <row r="734" spans="1:3" x14ac:dyDescent="0.15">
      <c r="A734" s="1" t="s">
        <v>609</v>
      </c>
      <c r="B734" s="5" t="s">
        <v>1423</v>
      </c>
      <c r="C734" s="1" t="s">
        <v>609</v>
      </c>
    </row>
    <row r="735" spans="1:3" x14ac:dyDescent="0.15">
      <c r="A735" s="1" t="s">
        <v>1669</v>
      </c>
      <c r="B735" s="4" t="s">
        <v>1147</v>
      </c>
      <c r="C735" s="1" t="s">
        <v>1669</v>
      </c>
    </row>
    <row r="736" spans="1:3" x14ac:dyDescent="0.15">
      <c r="A736" s="1" t="s">
        <v>450</v>
      </c>
      <c r="B736" s="5" t="s">
        <v>1250</v>
      </c>
      <c r="C736" s="1" t="s">
        <v>450</v>
      </c>
    </row>
    <row r="737" spans="1:3" x14ac:dyDescent="0.15">
      <c r="A737" s="1" t="s">
        <v>444</v>
      </c>
      <c r="B737" s="5" t="s">
        <v>1244</v>
      </c>
      <c r="C737" s="1" t="s">
        <v>444</v>
      </c>
    </row>
    <row r="738" spans="1:3" x14ac:dyDescent="0.15">
      <c r="A738" s="1" t="s">
        <v>439</v>
      </c>
      <c r="B738" s="5" t="s">
        <v>1239</v>
      </c>
      <c r="C738" s="1" t="s">
        <v>439</v>
      </c>
    </row>
    <row r="739" spans="1:3" x14ac:dyDescent="0.15">
      <c r="A739" s="1" t="s">
        <v>438</v>
      </c>
      <c r="B739" s="5" t="s">
        <v>1238</v>
      </c>
      <c r="C739" s="1" t="s">
        <v>438</v>
      </c>
    </row>
    <row r="740" spans="1:3" x14ac:dyDescent="0.15">
      <c r="A740" s="1" t="s">
        <v>366</v>
      </c>
      <c r="B740" s="4" t="s">
        <v>1155</v>
      </c>
      <c r="C740" s="1" t="s">
        <v>366</v>
      </c>
    </row>
    <row r="741" spans="1:3" x14ac:dyDescent="0.15">
      <c r="A741" s="8" t="s">
        <v>1671</v>
      </c>
      <c r="B741" s="7" t="s">
        <v>1670</v>
      </c>
      <c r="C741" s="8" t="s">
        <v>1671</v>
      </c>
    </row>
    <row r="742" spans="1:3" x14ac:dyDescent="0.15">
      <c r="A742" s="1" t="s">
        <v>365</v>
      </c>
      <c r="B742" s="4" t="s">
        <v>1154</v>
      </c>
      <c r="C742" s="1" t="s">
        <v>365</v>
      </c>
    </row>
    <row r="743" spans="1:3" x14ac:dyDescent="0.15">
      <c r="A743" s="1" t="s">
        <v>354</v>
      </c>
      <c r="B743" s="4" t="s">
        <v>1140</v>
      </c>
      <c r="C743" s="1" t="s">
        <v>354</v>
      </c>
    </row>
    <row r="744" spans="1:3" x14ac:dyDescent="0.15">
      <c r="A744" s="1" t="s">
        <v>612</v>
      </c>
      <c r="B744" s="5" t="s">
        <v>1426</v>
      </c>
      <c r="C744" s="1" t="s">
        <v>612</v>
      </c>
    </row>
    <row r="745" spans="1:3" x14ac:dyDescent="0.15">
      <c r="A745" s="1" t="s">
        <v>367</v>
      </c>
      <c r="B745" s="4" t="s">
        <v>1156</v>
      </c>
      <c r="C745" s="1" t="s">
        <v>367</v>
      </c>
    </row>
    <row r="746" spans="1:3" x14ac:dyDescent="0.15">
      <c r="A746" s="1" t="s">
        <v>445</v>
      </c>
      <c r="B746" s="5" t="s">
        <v>1245</v>
      </c>
      <c r="C746" s="1" t="s">
        <v>445</v>
      </c>
    </row>
    <row r="747" spans="1:3" x14ac:dyDescent="0.15">
      <c r="A747" s="1" t="s">
        <v>1672</v>
      </c>
      <c r="B747" s="4" t="s">
        <v>1128</v>
      </c>
      <c r="C747" s="1" t="s">
        <v>1672</v>
      </c>
    </row>
    <row r="748" spans="1:3" x14ac:dyDescent="0.15">
      <c r="A748" s="1" t="s">
        <v>1673</v>
      </c>
      <c r="B748" s="4" t="s">
        <v>1130</v>
      </c>
      <c r="C748" s="1" t="s">
        <v>1673</v>
      </c>
    </row>
    <row r="749" spans="1:3" x14ac:dyDescent="0.15">
      <c r="A749" s="1" t="s">
        <v>369</v>
      </c>
      <c r="B749" s="4" t="s">
        <v>1159</v>
      </c>
      <c r="C749" s="1" t="s">
        <v>369</v>
      </c>
    </row>
    <row r="750" spans="1:3" x14ac:dyDescent="0.15">
      <c r="A750" s="1" t="s">
        <v>440</v>
      </c>
      <c r="B750" s="5" t="s">
        <v>1240</v>
      </c>
      <c r="C750" s="1" t="s">
        <v>440</v>
      </c>
    </row>
    <row r="751" spans="1:3" x14ac:dyDescent="0.15">
      <c r="A751" s="1" t="s">
        <v>447</v>
      </c>
      <c r="B751" s="5" t="s">
        <v>1247</v>
      </c>
      <c r="C751" s="1" t="s">
        <v>447</v>
      </c>
    </row>
    <row r="752" spans="1:3" x14ac:dyDescent="0.15">
      <c r="A752" s="1" t="s">
        <v>607</v>
      </c>
      <c r="B752" s="5" t="s">
        <v>1421</v>
      </c>
      <c r="C752" s="1" t="s">
        <v>607</v>
      </c>
    </row>
    <row r="753" spans="1:3" x14ac:dyDescent="0.15">
      <c r="A753" s="1" t="s">
        <v>610</v>
      </c>
      <c r="B753" s="5" t="s">
        <v>1424</v>
      </c>
      <c r="C753" s="1" t="s">
        <v>610</v>
      </c>
    </row>
    <row r="754" spans="1:3" x14ac:dyDescent="0.15">
      <c r="A754" s="1" t="s">
        <v>446</v>
      </c>
      <c r="B754" s="5" t="s">
        <v>1246</v>
      </c>
      <c r="C754" s="1" t="s">
        <v>446</v>
      </c>
    </row>
    <row r="755" spans="1:3" x14ac:dyDescent="0.15">
      <c r="A755" s="1" t="s">
        <v>1674</v>
      </c>
      <c r="B755" s="5" t="s">
        <v>1255</v>
      </c>
      <c r="C755" s="1" t="s">
        <v>1674</v>
      </c>
    </row>
    <row r="756" spans="1:3" x14ac:dyDescent="0.15">
      <c r="A756" s="1" t="s">
        <v>1675</v>
      </c>
      <c r="B756" s="4" t="s">
        <v>1136</v>
      </c>
      <c r="C756" s="1" t="s">
        <v>1675</v>
      </c>
    </row>
    <row r="757" spans="1:3" x14ac:dyDescent="0.15">
      <c r="A757" s="1" t="s">
        <v>391</v>
      </c>
      <c r="B757" s="4" t="s">
        <v>1186</v>
      </c>
      <c r="C757" s="1" t="s">
        <v>391</v>
      </c>
    </row>
    <row r="758" spans="1:3" x14ac:dyDescent="0.15">
      <c r="A758" s="1" t="s">
        <v>402</v>
      </c>
      <c r="B758" s="4" t="s">
        <v>1197</v>
      </c>
      <c r="C758" s="1" t="s">
        <v>402</v>
      </c>
    </row>
    <row r="759" spans="1:3" x14ac:dyDescent="0.15">
      <c r="A759" s="1" t="s">
        <v>404</v>
      </c>
      <c r="B759" s="4" t="s">
        <v>1199</v>
      </c>
      <c r="C759" s="1" t="s">
        <v>404</v>
      </c>
    </row>
    <row r="760" spans="1:3" x14ac:dyDescent="0.15">
      <c r="A760" s="1" t="s">
        <v>586</v>
      </c>
      <c r="B760" s="5" t="s">
        <v>1399</v>
      </c>
      <c r="C760" s="1" t="s">
        <v>586</v>
      </c>
    </row>
    <row r="761" spans="1:3" x14ac:dyDescent="0.15">
      <c r="A761" s="1" t="s">
        <v>398</v>
      </c>
      <c r="B761" s="4" t="s">
        <v>1193</v>
      </c>
      <c r="C761" s="1" t="s">
        <v>398</v>
      </c>
    </row>
    <row r="762" spans="1:3" x14ac:dyDescent="0.15">
      <c r="A762" s="1" t="s">
        <v>725</v>
      </c>
      <c r="B762" s="4" t="s">
        <v>1175</v>
      </c>
      <c r="C762" s="1" t="s">
        <v>725</v>
      </c>
    </row>
    <row r="763" spans="1:3" x14ac:dyDescent="0.15">
      <c r="A763" s="1" t="s">
        <v>385</v>
      </c>
      <c r="B763" s="4" t="s">
        <v>1179</v>
      </c>
      <c r="C763" s="1" t="s">
        <v>385</v>
      </c>
    </row>
    <row r="764" spans="1:3" x14ac:dyDescent="0.15">
      <c r="A764" s="1" t="s">
        <v>381</v>
      </c>
      <c r="B764" s="4" t="s">
        <v>1173</v>
      </c>
      <c r="C764" s="1" t="s">
        <v>381</v>
      </c>
    </row>
    <row r="765" spans="1:3" x14ac:dyDescent="0.15">
      <c r="A765" s="1" t="s">
        <v>394</v>
      </c>
      <c r="B765" s="4" t="s">
        <v>1189</v>
      </c>
      <c r="C765" s="1" t="s">
        <v>394</v>
      </c>
    </row>
    <row r="766" spans="1:3" x14ac:dyDescent="0.15">
      <c r="A766" s="1" t="s">
        <v>399</v>
      </c>
      <c r="B766" s="4" t="s">
        <v>1194</v>
      </c>
      <c r="C766" s="1" t="s">
        <v>399</v>
      </c>
    </row>
    <row r="767" spans="1:3" x14ac:dyDescent="0.15">
      <c r="A767" s="1" t="s">
        <v>1676</v>
      </c>
      <c r="B767" s="4" t="s">
        <v>1187</v>
      </c>
      <c r="C767" s="1" t="s">
        <v>1676</v>
      </c>
    </row>
    <row r="768" spans="1:3" x14ac:dyDescent="0.15">
      <c r="A768" s="1" t="s">
        <v>389</v>
      </c>
      <c r="B768" s="4" t="s">
        <v>1184</v>
      </c>
      <c r="C768" s="1" t="s">
        <v>389</v>
      </c>
    </row>
    <row r="769" spans="1:3" x14ac:dyDescent="0.15">
      <c r="A769" s="1" t="s">
        <v>377</v>
      </c>
      <c r="B769" s="4" t="s">
        <v>1167</v>
      </c>
      <c r="C769" s="1" t="s">
        <v>377</v>
      </c>
    </row>
    <row r="770" spans="1:3" x14ac:dyDescent="0.15">
      <c r="A770" s="1" t="s">
        <v>405</v>
      </c>
      <c r="B770" s="4" t="s">
        <v>1200</v>
      </c>
      <c r="C770" s="1" t="s">
        <v>405</v>
      </c>
    </row>
    <row r="771" spans="1:3" x14ac:dyDescent="0.15">
      <c r="A771" s="1" t="s">
        <v>407</v>
      </c>
      <c r="B771" s="4" t="s">
        <v>1202</v>
      </c>
      <c r="C771" s="1" t="s">
        <v>407</v>
      </c>
    </row>
    <row r="772" spans="1:3" x14ac:dyDescent="0.15">
      <c r="A772" s="1" t="s">
        <v>387</v>
      </c>
      <c r="B772" s="4" t="s">
        <v>1181</v>
      </c>
      <c r="C772" s="1" t="s">
        <v>387</v>
      </c>
    </row>
    <row r="773" spans="1:3" x14ac:dyDescent="0.15">
      <c r="A773" s="1" t="s">
        <v>390</v>
      </c>
      <c r="B773" s="4" t="s">
        <v>1185</v>
      </c>
      <c r="C773" s="1" t="s">
        <v>390</v>
      </c>
    </row>
    <row r="774" spans="1:3" x14ac:dyDescent="0.15">
      <c r="A774" s="1" t="s">
        <v>1677</v>
      </c>
      <c r="B774" s="4" t="s">
        <v>1192</v>
      </c>
      <c r="C774" s="1" t="s">
        <v>1677</v>
      </c>
    </row>
    <row r="775" spans="1:3" x14ac:dyDescent="0.15">
      <c r="A775" s="1" t="s">
        <v>714</v>
      </c>
      <c r="B775" s="5" t="s">
        <v>1206</v>
      </c>
      <c r="C775" s="1" t="s">
        <v>714</v>
      </c>
    </row>
    <row r="776" spans="1:3" x14ac:dyDescent="0.15">
      <c r="A776" s="1" t="s">
        <v>376</v>
      </c>
      <c r="B776" s="4" t="s">
        <v>1166</v>
      </c>
      <c r="C776" s="1" t="s">
        <v>376</v>
      </c>
    </row>
    <row r="777" spans="1:3" x14ac:dyDescent="0.15">
      <c r="A777" s="1" t="s">
        <v>395</v>
      </c>
      <c r="B777" s="4" t="s">
        <v>1190</v>
      </c>
      <c r="C777" s="1" t="s">
        <v>395</v>
      </c>
    </row>
    <row r="778" spans="1:3" x14ac:dyDescent="0.15">
      <c r="A778" s="1" t="s">
        <v>388</v>
      </c>
      <c r="B778" s="4" t="s">
        <v>1182</v>
      </c>
      <c r="C778" s="1" t="s">
        <v>388</v>
      </c>
    </row>
    <row r="779" spans="1:3" x14ac:dyDescent="0.15">
      <c r="A779" s="1" t="s">
        <v>383</v>
      </c>
      <c r="B779" s="4" t="s">
        <v>1177</v>
      </c>
      <c r="C779" s="1" t="s">
        <v>383</v>
      </c>
    </row>
    <row r="780" spans="1:3" x14ac:dyDescent="0.15">
      <c r="A780" s="1" t="s">
        <v>408</v>
      </c>
      <c r="B780" s="4" t="s">
        <v>1203</v>
      </c>
      <c r="C780" s="1" t="s">
        <v>408</v>
      </c>
    </row>
    <row r="781" spans="1:3" x14ac:dyDescent="0.15">
      <c r="A781" s="1" t="s">
        <v>590</v>
      </c>
      <c r="B781" s="5" t="s">
        <v>1404</v>
      </c>
      <c r="C781" s="1" t="s">
        <v>590</v>
      </c>
    </row>
    <row r="782" spans="1:3" x14ac:dyDescent="0.15">
      <c r="A782" s="1" t="s">
        <v>411</v>
      </c>
      <c r="B782" s="5" t="s">
        <v>1208</v>
      </c>
      <c r="C782" s="1" t="s">
        <v>411</v>
      </c>
    </row>
    <row r="783" spans="1:3" x14ac:dyDescent="0.15">
      <c r="A783" s="1" t="s">
        <v>417</v>
      </c>
      <c r="B783" s="5" t="s">
        <v>1214</v>
      </c>
      <c r="C783" s="1" t="s">
        <v>417</v>
      </c>
    </row>
    <row r="784" spans="1:3" x14ac:dyDescent="0.15">
      <c r="A784" s="1" t="s">
        <v>588</v>
      </c>
      <c r="B784" s="5" t="s">
        <v>1401</v>
      </c>
      <c r="C784" s="1" t="s">
        <v>588</v>
      </c>
    </row>
    <row r="785" spans="1:3" x14ac:dyDescent="0.15">
      <c r="A785" s="1" t="s">
        <v>400</v>
      </c>
      <c r="B785" s="4" t="s">
        <v>1195</v>
      </c>
      <c r="C785" s="1" t="s">
        <v>400</v>
      </c>
    </row>
    <row r="786" spans="1:3" x14ac:dyDescent="0.15">
      <c r="A786" s="1" t="s">
        <v>396</v>
      </c>
      <c r="B786" s="4" t="s">
        <v>1191</v>
      </c>
      <c r="C786" s="1" t="s">
        <v>396</v>
      </c>
    </row>
    <row r="787" spans="1:3" x14ac:dyDescent="0.15">
      <c r="A787" s="1" t="s">
        <v>415</v>
      </c>
      <c r="B787" s="5" t="s">
        <v>1212</v>
      </c>
      <c r="C787" s="1" t="s">
        <v>415</v>
      </c>
    </row>
    <row r="788" spans="1:3" x14ac:dyDescent="0.15">
      <c r="A788" s="1" t="s">
        <v>414</v>
      </c>
      <c r="B788" s="5" t="s">
        <v>1211</v>
      </c>
      <c r="C788" s="1" t="s">
        <v>414</v>
      </c>
    </row>
    <row r="789" spans="1:3" x14ac:dyDescent="0.15">
      <c r="A789" s="1" t="s">
        <v>393</v>
      </c>
      <c r="B789" s="4" t="s">
        <v>1188</v>
      </c>
      <c r="C789" s="1" t="s">
        <v>393</v>
      </c>
    </row>
    <row r="790" spans="1:3" x14ac:dyDescent="0.15">
      <c r="A790" s="1" t="s">
        <v>1678</v>
      </c>
      <c r="B790" s="5" t="s">
        <v>1207</v>
      </c>
      <c r="C790" s="1" t="s">
        <v>1678</v>
      </c>
    </row>
    <row r="791" spans="1:3" x14ac:dyDescent="0.15">
      <c r="A791" s="1" t="s">
        <v>592</v>
      </c>
      <c r="B791" s="5" t="s">
        <v>1406</v>
      </c>
      <c r="C791" s="1" t="s">
        <v>592</v>
      </c>
    </row>
    <row r="792" spans="1:3" x14ac:dyDescent="0.15">
      <c r="A792" s="1" t="s">
        <v>401</v>
      </c>
      <c r="B792" s="4" t="s">
        <v>1196</v>
      </c>
      <c r="C792" s="1" t="s">
        <v>401</v>
      </c>
    </row>
    <row r="793" spans="1:3" x14ac:dyDescent="0.15">
      <c r="A793" s="1" t="s">
        <v>1679</v>
      </c>
      <c r="B793" s="5" t="s">
        <v>1403</v>
      </c>
      <c r="C793" s="1" t="s">
        <v>1679</v>
      </c>
    </row>
    <row r="794" spans="1:3" x14ac:dyDescent="0.15">
      <c r="A794" s="1" t="s">
        <v>384</v>
      </c>
      <c r="B794" s="4" t="s">
        <v>1178</v>
      </c>
      <c r="C794" s="1" t="s">
        <v>384</v>
      </c>
    </row>
    <row r="795" spans="1:3" x14ac:dyDescent="0.15">
      <c r="A795" s="1" t="s">
        <v>584</v>
      </c>
      <c r="B795" s="5" t="s">
        <v>1397</v>
      </c>
      <c r="C795" s="1" t="s">
        <v>584</v>
      </c>
    </row>
    <row r="796" spans="1:3" x14ac:dyDescent="0.15">
      <c r="A796" s="1" t="s">
        <v>382</v>
      </c>
      <c r="B796" s="4" t="s">
        <v>1174</v>
      </c>
      <c r="C796" s="1" t="s">
        <v>382</v>
      </c>
    </row>
    <row r="797" spans="1:3" x14ac:dyDescent="0.15">
      <c r="A797" s="1" t="s">
        <v>403</v>
      </c>
      <c r="B797" s="4" t="s">
        <v>1198</v>
      </c>
      <c r="C797" s="1" t="s">
        <v>403</v>
      </c>
    </row>
    <row r="798" spans="1:3" x14ac:dyDescent="0.15">
      <c r="A798" s="1" t="s">
        <v>379</v>
      </c>
      <c r="B798" s="4" t="s">
        <v>1170</v>
      </c>
      <c r="C798" s="1" t="s">
        <v>379</v>
      </c>
    </row>
    <row r="799" spans="1:3" x14ac:dyDescent="0.15">
      <c r="A799" s="1" t="s">
        <v>380</v>
      </c>
      <c r="B799" s="4" t="s">
        <v>1171</v>
      </c>
      <c r="C799" s="1" t="s">
        <v>380</v>
      </c>
    </row>
    <row r="800" spans="1:3" x14ac:dyDescent="0.15">
      <c r="A800" s="1" t="s">
        <v>409</v>
      </c>
      <c r="B800" s="4" t="s">
        <v>1204</v>
      </c>
      <c r="C800" s="1" t="s">
        <v>409</v>
      </c>
    </row>
    <row r="801" spans="1:3" x14ac:dyDescent="0.15">
      <c r="A801" s="1" t="s">
        <v>386</v>
      </c>
      <c r="B801" s="4" t="s">
        <v>1180</v>
      </c>
      <c r="C801" s="1" t="s">
        <v>386</v>
      </c>
    </row>
    <row r="802" spans="1:3" x14ac:dyDescent="0.15">
      <c r="A802" s="1" t="s">
        <v>416</v>
      </c>
      <c r="B802" s="5" t="s">
        <v>1213</v>
      </c>
      <c r="C802" s="1" t="s">
        <v>416</v>
      </c>
    </row>
    <row r="803" spans="1:3" x14ac:dyDescent="0.15">
      <c r="A803" s="1" t="s">
        <v>1680</v>
      </c>
      <c r="B803" s="4" t="s">
        <v>1169</v>
      </c>
      <c r="C803" s="1" t="s">
        <v>1680</v>
      </c>
    </row>
    <row r="804" spans="1:3" x14ac:dyDescent="0.15">
      <c r="A804" s="1" t="s">
        <v>412</v>
      </c>
      <c r="B804" s="5" t="s">
        <v>1209</v>
      </c>
      <c r="C804" s="1" t="s">
        <v>412</v>
      </c>
    </row>
    <row r="805" spans="1:3" x14ac:dyDescent="0.15">
      <c r="A805" s="1" t="s">
        <v>591</v>
      </c>
      <c r="B805" s="5" t="s">
        <v>1405</v>
      </c>
      <c r="C805" s="1" t="s">
        <v>591</v>
      </c>
    </row>
    <row r="806" spans="1:3" x14ac:dyDescent="0.15">
      <c r="A806" s="1" t="s">
        <v>1681</v>
      </c>
      <c r="B806" s="5" t="s">
        <v>1215</v>
      </c>
      <c r="C806" s="1" t="s">
        <v>1681</v>
      </c>
    </row>
    <row r="807" spans="1:3" x14ac:dyDescent="0.15">
      <c r="A807" s="1" t="s">
        <v>418</v>
      </c>
      <c r="B807" s="5" t="s">
        <v>1216</v>
      </c>
      <c r="C807" s="1" t="s">
        <v>418</v>
      </c>
    </row>
    <row r="808" spans="1:3" x14ac:dyDescent="0.15">
      <c r="A808" s="1" t="s">
        <v>378</v>
      </c>
      <c r="B808" s="4" t="s">
        <v>1168</v>
      </c>
      <c r="C808" s="1" t="s">
        <v>378</v>
      </c>
    </row>
    <row r="809" spans="1:3" x14ac:dyDescent="0.15">
      <c r="A809" s="1" t="s">
        <v>1682</v>
      </c>
      <c r="B809" s="5" t="s">
        <v>1217</v>
      </c>
      <c r="C809" s="1" t="s">
        <v>1682</v>
      </c>
    </row>
    <row r="810" spans="1:3" x14ac:dyDescent="0.15">
      <c r="A810" s="8" t="s">
        <v>1684</v>
      </c>
      <c r="B810" s="7" t="s">
        <v>1683</v>
      </c>
      <c r="C810" s="8" t="s">
        <v>1684</v>
      </c>
    </row>
    <row r="811" spans="1:3" x14ac:dyDescent="0.15">
      <c r="A811" s="1" t="s">
        <v>585</v>
      </c>
      <c r="B811" s="5" t="s">
        <v>1398</v>
      </c>
      <c r="C811" s="1" t="s">
        <v>585</v>
      </c>
    </row>
    <row r="812" spans="1:3" x14ac:dyDescent="0.15">
      <c r="A812" s="1" t="s">
        <v>1685</v>
      </c>
      <c r="B812" s="4" t="s">
        <v>1176</v>
      </c>
      <c r="C812" s="1" t="s">
        <v>1685</v>
      </c>
    </row>
    <row r="813" spans="1:3" x14ac:dyDescent="0.15">
      <c r="A813" s="1" t="s">
        <v>406</v>
      </c>
      <c r="B813" s="4" t="s">
        <v>1201</v>
      </c>
      <c r="C813" s="1" t="s">
        <v>406</v>
      </c>
    </row>
    <row r="814" spans="1:3" x14ac:dyDescent="0.15">
      <c r="A814" s="1" t="s">
        <v>419</v>
      </c>
      <c r="B814" s="5" t="s">
        <v>1218</v>
      </c>
      <c r="C814" s="1" t="s">
        <v>419</v>
      </c>
    </row>
    <row r="815" spans="1:3" x14ac:dyDescent="0.15">
      <c r="A815" s="1" t="s">
        <v>413</v>
      </c>
      <c r="B815" s="5" t="s">
        <v>1210</v>
      </c>
      <c r="C815" s="1" t="s">
        <v>413</v>
      </c>
    </row>
    <row r="816" spans="1:3" x14ac:dyDescent="0.15">
      <c r="A816" s="1" t="s">
        <v>593</v>
      </c>
      <c r="B816" s="5" t="s">
        <v>1407</v>
      </c>
      <c r="C816" s="1" t="s">
        <v>593</v>
      </c>
    </row>
    <row r="817" spans="1:3" x14ac:dyDescent="0.15">
      <c r="A817" s="1" t="s">
        <v>589</v>
      </c>
      <c r="B817" s="5" t="s">
        <v>1402</v>
      </c>
      <c r="C817" s="1" t="s">
        <v>589</v>
      </c>
    </row>
    <row r="818" spans="1:3" x14ac:dyDescent="0.15">
      <c r="A818" s="1" t="s">
        <v>587</v>
      </c>
      <c r="B818" s="5" t="s">
        <v>1400</v>
      </c>
      <c r="C818" s="1" t="s">
        <v>587</v>
      </c>
    </row>
    <row r="819" spans="1:3" x14ac:dyDescent="0.15">
      <c r="A819" s="1" t="s">
        <v>410</v>
      </c>
      <c r="B819" s="4" t="s">
        <v>1205</v>
      </c>
      <c r="C819" s="1" t="s">
        <v>410</v>
      </c>
    </row>
    <row r="820" spans="1:3" x14ac:dyDescent="0.15">
      <c r="A820" s="1" t="s">
        <v>420</v>
      </c>
      <c r="B820" s="5" t="s">
        <v>1219</v>
      </c>
      <c r="C820" s="1" t="s">
        <v>420</v>
      </c>
    </row>
    <row r="821" spans="1:3" x14ac:dyDescent="0.15">
      <c r="A821" s="1" t="s">
        <v>421</v>
      </c>
      <c r="B821" s="5" t="s">
        <v>1220</v>
      </c>
      <c r="C821" s="1" t="s">
        <v>421</v>
      </c>
    </row>
    <row r="822" spans="1:3" x14ac:dyDescent="0.15">
      <c r="A822" s="1" t="s">
        <v>422</v>
      </c>
      <c r="B822" s="5" t="s">
        <v>1221</v>
      </c>
      <c r="C822" s="1" t="s">
        <v>422</v>
      </c>
    </row>
    <row r="823" spans="1:3" x14ac:dyDescent="0.15">
      <c r="A823" s="1" t="s">
        <v>1686</v>
      </c>
      <c r="B823" s="4" t="s">
        <v>1172</v>
      </c>
      <c r="C823" s="1" t="s">
        <v>1686</v>
      </c>
    </row>
    <row r="824" spans="1:3" x14ac:dyDescent="0.15">
      <c r="A824" s="1" t="s">
        <v>1687</v>
      </c>
      <c r="B824" s="4" t="s">
        <v>1183</v>
      </c>
      <c r="C824" s="1" t="s">
        <v>1687</v>
      </c>
    </row>
    <row r="825" spans="1:3" x14ac:dyDescent="0.15">
      <c r="A825" s="8" t="s">
        <v>1689</v>
      </c>
      <c r="B825" s="7" t="s">
        <v>1688</v>
      </c>
      <c r="C825" s="8" t="s">
        <v>1689</v>
      </c>
    </row>
    <row r="826" spans="1:3" x14ac:dyDescent="0.15">
      <c r="A826" s="8" t="s">
        <v>1691</v>
      </c>
      <c r="B826" s="7" t="s">
        <v>1690</v>
      </c>
      <c r="C826" s="8" t="s">
        <v>1691</v>
      </c>
    </row>
    <row r="827" spans="1:3" x14ac:dyDescent="0.15">
      <c r="A827" s="1" t="s">
        <v>1693</v>
      </c>
      <c r="B827" s="9" t="s">
        <v>1692</v>
      </c>
      <c r="C827" s="1" t="s">
        <v>1693</v>
      </c>
    </row>
    <row r="828" spans="1:3" x14ac:dyDescent="0.15">
      <c r="A828" s="1" t="s">
        <v>1695</v>
      </c>
      <c r="B828" s="10" t="s">
        <v>1694</v>
      </c>
      <c r="C828" s="1" t="s">
        <v>1695</v>
      </c>
    </row>
    <row r="829" spans="1:3" x14ac:dyDescent="0.15">
      <c r="A829" s="1" t="s">
        <v>1697</v>
      </c>
      <c r="B829" s="10" t="s">
        <v>1696</v>
      </c>
      <c r="C829" s="1" t="s">
        <v>1697</v>
      </c>
    </row>
    <row r="830" spans="1:3" x14ac:dyDescent="0.15">
      <c r="A830" s="1" t="s">
        <v>1699</v>
      </c>
      <c r="B830" s="10" t="s">
        <v>1698</v>
      </c>
      <c r="C830" s="1" t="s">
        <v>1699</v>
      </c>
    </row>
    <row r="831" spans="1:3" x14ac:dyDescent="0.15">
      <c r="A831" s="1" t="s">
        <v>1701</v>
      </c>
      <c r="B831" s="10" t="s">
        <v>1700</v>
      </c>
      <c r="C831" s="1" t="s">
        <v>1701</v>
      </c>
    </row>
    <row r="832" spans="1:3" x14ac:dyDescent="0.15">
      <c r="A832" s="1" t="s">
        <v>1703</v>
      </c>
      <c r="B832" s="9" t="s">
        <v>1702</v>
      </c>
      <c r="C832" s="1" t="s">
        <v>1703</v>
      </c>
    </row>
    <row r="833" spans="1:3" x14ac:dyDescent="0.15">
      <c r="A833" s="1" t="s">
        <v>1705</v>
      </c>
      <c r="B833" s="10" t="s">
        <v>1704</v>
      </c>
      <c r="C833" s="1" t="s">
        <v>1705</v>
      </c>
    </row>
    <row r="834" spans="1:3" x14ac:dyDescent="0.15">
      <c r="A834" s="1" t="s">
        <v>1707</v>
      </c>
      <c r="B834" s="9" t="s">
        <v>1706</v>
      </c>
      <c r="C834" s="1" t="s">
        <v>1707</v>
      </c>
    </row>
    <row r="835" spans="1:3" x14ac:dyDescent="0.15">
      <c r="A835" s="1" t="s">
        <v>1709</v>
      </c>
      <c r="B835" s="10" t="s">
        <v>1708</v>
      </c>
      <c r="C835" s="1" t="s">
        <v>1709</v>
      </c>
    </row>
    <row r="836" spans="1:3" x14ac:dyDescent="0.15">
      <c r="A836" s="1" t="s">
        <v>1711</v>
      </c>
      <c r="B836" s="10" t="s">
        <v>1710</v>
      </c>
      <c r="C836" s="1" t="s">
        <v>1711</v>
      </c>
    </row>
    <row r="837" spans="1:3" x14ac:dyDescent="0.15">
      <c r="A837" s="1" t="s">
        <v>1713</v>
      </c>
      <c r="B837" s="10" t="s">
        <v>1712</v>
      </c>
      <c r="C837" s="1" t="s">
        <v>1713</v>
      </c>
    </row>
    <row r="838" spans="1:3" x14ac:dyDescent="0.15">
      <c r="A838" s="1" t="s">
        <v>1715</v>
      </c>
      <c r="B838" s="10" t="s">
        <v>1714</v>
      </c>
      <c r="C838" s="1" t="s">
        <v>1715</v>
      </c>
    </row>
    <row r="839" spans="1:3" x14ac:dyDescent="0.15">
      <c r="A839" s="1" t="s">
        <v>1717</v>
      </c>
      <c r="B839" s="10" t="s">
        <v>1716</v>
      </c>
      <c r="C839" s="1" t="s">
        <v>1717</v>
      </c>
    </row>
    <row r="840" spans="1:3" x14ac:dyDescent="0.15">
      <c r="A840" s="1" t="s">
        <v>1719</v>
      </c>
      <c r="B840" s="10" t="s">
        <v>1718</v>
      </c>
      <c r="C840" s="1" t="s">
        <v>1719</v>
      </c>
    </row>
    <row r="841" spans="1:3" x14ac:dyDescent="0.15">
      <c r="A841" s="1" t="s">
        <v>1721</v>
      </c>
      <c r="B841" s="10" t="s">
        <v>1720</v>
      </c>
      <c r="C841" s="1" t="s">
        <v>1721</v>
      </c>
    </row>
    <row r="842" spans="1:3" x14ac:dyDescent="0.15">
      <c r="A842" s="1" t="s">
        <v>1723</v>
      </c>
      <c r="B842" s="10" t="s">
        <v>1722</v>
      </c>
      <c r="C842" s="1" t="s">
        <v>1723</v>
      </c>
    </row>
    <row r="843" spans="1:3" x14ac:dyDescent="0.15">
      <c r="A843" s="1" t="s">
        <v>1725</v>
      </c>
      <c r="B843" s="9" t="s">
        <v>1724</v>
      </c>
      <c r="C843" s="1" t="s">
        <v>1725</v>
      </c>
    </row>
    <row r="844" spans="1:3" x14ac:dyDescent="0.15">
      <c r="A844" s="1" t="s">
        <v>1727</v>
      </c>
      <c r="B844" s="10" t="s">
        <v>1726</v>
      </c>
      <c r="C844" s="1" t="s">
        <v>1727</v>
      </c>
    </row>
    <row r="845" spans="1:3" x14ac:dyDescent="0.15">
      <c r="A845" s="1" t="s">
        <v>1729</v>
      </c>
      <c r="B845" s="10" t="s">
        <v>1728</v>
      </c>
      <c r="C845" s="1" t="s">
        <v>1729</v>
      </c>
    </row>
    <row r="846" spans="1:3" x14ac:dyDescent="0.15">
      <c r="A846" s="1" t="s">
        <v>1731</v>
      </c>
      <c r="B846" s="10" t="s">
        <v>1730</v>
      </c>
      <c r="C846" s="1" t="s">
        <v>1731</v>
      </c>
    </row>
    <row r="847" spans="1:3" x14ac:dyDescent="0.15">
      <c r="A847" s="1" t="s">
        <v>1733</v>
      </c>
      <c r="B847" s="10" t="s">
        <v>1732</v>
      </c>
      <c r="C847" s="1" t="s">
        <v>1733</v>
      </c>
    </row>
    <row r="848" spans="1:3" x14ac:dyDescent="0.15">
      <c r="A848" s="1" t="s">
        <v>1735</v>
      </c>
      <c r="B848" s="10" t="s">
        <v>1734</v>
      </c>
      <c r="C848" s="1" t="s">
        <v>1735</v>
      </c>
    </row>
    <row r="849" spans="1:3" x14ac:dyDescent="0.15">
      <c r="A849" s="1" t="s">
        <v>1737</v>
      </c>
      <c r="B849" s="9" t="s">
        <v>1736</v>
      </c>
      <c r="C849" s="1" t="s">
        <v>1737</v>
      </c>
    </row>
    <row r="850" spans="1:3" x14ac:dyDescent="0.15">
      <c r="A850" s="1" t="s">
        <v>1739</v>
      </c>
      <c r="B850" s="9" t="s">
        <v>1738</v>
      </c>
      <c r="C850" s="1" t="s">
        <v>1739</v>
      </c>
    </row>
    <row r="851" spans="1:3" x14ac:dyDescent="0.15">
      <c r="A851" s="1" t="s">
        <v>1741</v>
      </c>
      <c r="B851" s="9" t="s">
        <v>1740</v>
      </c>
      <c r="C851" s="1" t="s">
        <v>1741</v>
      </c>
    </row>
    <row r="852" spans="1:3" x14ac:dyDescent="0.15">
      <c r="A852" s="1" t="s">
        <v>1743</v>
      </c>
      <c r="B852" s="9" t="s">
        <v>1742</v>
      </c>
      <c r="C852" s="1" t="s">
        <v>1743</v>
      </c>
    </row>
    <row r="853" spans="1:3" x14ac:dyDescent="0.15">
      <c r="A853" s="1" t="s">
        <v>1745</v>
      </c>
      <c r="B853" s="9" t="s">
        <v>1744</v>
      </c>
      <c r="C853" s="1" t="s">
        <v>1745</v>
      </c>
    </row>
    <row r="854" spans="1:3" x14ac:dyDescent="0.15">
      <c r="A854" s="1" t="s">
        <v>1747</v>
      </c>
      <c r="B854" s="9" t="s">
        <v>1746</v>
      </c>
      <c r="C854" s="1" t="s">
        <v>1747</v>
      </c>
    </row>
    <row r="855" spans="1:3" x14ac:dyDescent="0.15">
      <c r="A855" s="1" t="s">
        <v>1749</v>
      </c>
      <c r="B855" s="10" t="s">
        <v>1748</v>
      </c>
      <c r="C855" s="1" t="s">
        <v>1749</v>
      </c>
    </row>
    <row r="856" spans="1:3" x14ac:dyDescent="0.15">
      <c r="A856" s="1" t="s">
        <v>1751</v>
      </c>
      <c r="B856" s="9" t="s">
        <v>1750</v>
      </c>
      <c r="C856" s="1" t="s">
        <v>1751</v>
      </c>
    </row>
    <row r="857" spans="1:3" x14ac:dyDescent="0.15">
      <c r="A857" s="1" t="s">
        <v>1753</v>
      </c>
      <c r="B857" s="10" t="s">
        <v>1752</v>
      </c>
      <c r="C857" s="1" t="s">
        <v>1753</v>
      </c>
    </row>
    <row r="858" spans="1:3" x14ac:dyDescent="0.15">
      <c r="A858" s="1" t="s">
        <v>1755</v>
      </c>
      <c r="B858" s="9" t="s">
        <v>1754</v>
      </c>
      <c r="C858" s="1" t="s">
        <v>1755</v>
      </c>
    </row>
    <row r="859" spans="1:3" x14ac:dyDescent="0.15">
      <c r="A859" s="1" t="s">
        <v>1757</v>
      </c>
      <c r="B859" s="9" t="s">
        <v>1756</v>
      </c>
      <c r="C859" s="1" t="s">
        <v>1757</v>
      </c>
    </row>
    <row r="860" spans="1:3" x14ac:dyDescent="0.15">
      <c r="A860" s="1" t="s">
        <v>1759</v>
      </c>
      <c r="B860" s="9" t="s">
        <v>1758</v>
      </c>
      <c r="C860" s="1" t="s">
        <v>1759</v>
      </c>
    </row>
    <row r="861" spans="1:3" x14ac:dyDescent="0.15">
      <c r="A861" s="1" t="s">
        <v>1761</v>
      </c>
      <c r="B861" s="9" t="s">
        <v>1760</v>
      </c>
      <c r="C861" s="1" t="s">
        <v>1761</v>
      </c>
    </row>
    <row r="862" spans="1:3" x14ac:dyDescent="0.15">
      <c r="A862" s="1" t="s">
        <v>1763</v>
      </c>
      <c r="B862" s="9" t="s">
        <v>1762</v>
      </c>
      <c r="C862" s="1" t="s">
        <v>1763</v>
      </c>
    </row>
    <row r="863" spans="1:3" x14ac:dyDescent="0.15">
      <c r="A863" s="1" t="s">
        <v>1765</v>
      </c>
      <c r="B863" s="10" t="s">
        <v>1764</v>
      </c>
      <c r="C863" s="1" t="s">
        <v>1765</v>
      </c>
    </row>
    <row r="864" spans="1:3" x14ac:dyDescent="0.15">
      <c r="A864" s="1" t="s">
        <v>1767</v>
      </c>
      <c r="B864" s="9" t="s">
        <v>1766</v>
      </c>
      <c r="C864" s="1" t="s">
        <v>1767</v>
      </c>
    </row>
    <row r="865" spans="1:3" x14ac:dyDescent="0.15">
      <c r="A865" s="1" t="s">
        <v>1769</v>
      </c>
      <c r="B865" s="10" t="s">
        <v>1768</v>
      </c>
      <c r="C865" s="1" t="s">
        <v>1769</v>
      </c>
    </row>
    <row r="866" spans="1:3" x14ac:dyDescent="0.15">
      <c r="A866" s="1" t="s">
        <v>1771</v>
      </c>
      <c r="B866" s="9" t="s">
        <v>1770</v>
      </c>
      <c r="C866" s="1" t="s">
        <v>1771</v>
      </c>
    </row>
    <row r="867" spans="1:3" x14ac:dyDescent="0.15">
      <c r="A867" s="1" t="s">
        <v>1773</v>
      </c>
      <c r="B867" s="10" t="s">
        <v>1772</v>
      </c>
      <c r="C867" s="1" t="s">
        <v>1773</v>
      </c>
    </row>
    <row r="868" spans="1:3" x14ac:dyDescent="0.15">
      <c r="A868" s="1" t="s">
        <v>1775</v>
      </c>
      <c r="B868" s="10" t="s">
        <v>1774</v>
      </c>
      <c r="C868" s="1" t="s">
        <v>1775</v>
      </c>
    </row>
    <row r="869" spans="1:3" x14ac:dyDescent="0.15">
      <c r="A869" s="1" t="s">
        <v>1777</v>
      </c>
      <c r="B869" s="10" t="s">
        <v>1776</v>
      </c>
      <c r="C869" s="1" t="s">
        <v>1777</v>
      </c>
    </row>
    <row r="870" spans="1:3" x14ac:dyDescent="0.15">
      <c r="A870" s="1" t="s">
        <v>1779</v>
      </c>
      <c r="B870" s="9" t="s">
        <v>1778</v>
      </c>
      <c r="C870" s="1" t="s">
        <v>1779</v>
      </c>
    </row>
    <row r="871" spans="1:3" x14ac:dyDescent="0.15">
      <c r="A871" s="1" t="s">
        <v>1781</v>
      </c>
      <c r="B871" s="9" t="s">
        <v>1780</v>
      </c>
      <c r="C871" s="1" t="s">
        <v>1781</v>
      </c>
    </row>
    <row r="872" spans="1:3" x14ac:dyDescent="0.15">
      <c r="A872" s="1" t="s">
        <v>1783</v>
      </c>
      <c r="B872" s="9" t="s">
        <v>1782</v>
      </c>
      <c r="C872" s="1" t="s">
        <v>1783</v>
      </c>
    </row>
    <row r="873" spans="1:3" x14ac:dyDescent="0.15">
      <c r="A873" s="1" t="s">
        <v>1785</v>
      </c>
      <c r="B873" s="10" t="s">
        <v>1784</v>
      </c>
      <c r="C873" s="1" t="s">
        <v>1785</v>
      </c>
    </row>
    <row r="874" spans="1:3" x14ac:dyDescent="0.15">
      <c r="A874" s="1" t="s">
        <v>1787</v>
      </c>
      <c r="B874" s="10" t="s">
        <v>1786</v>
      </c>
      <c r="C874" s="1" t="s">
        <v>1787</v>
      </c>
    </row>
    <row r="875" spans="1:3" x14ac:dyDescent="0.15">
      <c r="A875" s="1" t="s">
        <v>1789</v>
      </c>
      <c r="B875" s="10" t="s">
        <v>1788</v>
      </c>
      <c r="C875" s="1" t="s">
        <v>1789</v>
      </c>
    </row>
    <row r="876" spans="1:3" x14ac:dyDescent="0.15">
      <c r="A876" s="1" t="s">
        <v>1791</v>
      </c>
      <c r="B876" s="10" t="s">
        <v>1790</v>
      </c>
      <c r="C876" s="1" t="s">
        <v>1791</v>
      </c>
    </row>
    <row r="877" spans="1:3" x14ac:dyDescent="0.15">
      <c r="A877" s="1" t="s">
        <v>1793</v>
      </c>
      <c r="B877" s="9" t="s">
        <v>1792</v>
      </c>
      <c r="C877" s="1" t="s">
        <v>1793</v>
      </c>
    </row>
    <row r="878" spans="1:3" x14ac:dyDescent="0.15">
      <c r="A878" s="1" t="s">
        <v>1795</v>
      </c>
      <c r="B878" s="10" t="s">
        <v>1794</v>
      </c>
      <c r="C878" s="1" t="s">
        <v>1795</v>
      </c>
    </row>
    <row r="879" spans="1:3" x14ac:dyDescent="0.15">
      <c r="A879" s="1" t="s">
        <v>1797</v>
      </c>
      <c r="B879" s="10" t="s">
        <v>1796</v>
      </c>
      <c r="C879" s="1" t="s">
        <v>1797</v>
      </c>
    </row>
    <row r="880" spans="1:3" x14ac:dyDescent="0.15">
      <c r="A880" s="1" t="s">
        <v>1799</v>
      </c>
      <c r="B880" s="9" t="s">
        <v>1798</v>
      </c>
      <c r="C880" s="1" t="s">
        <v>1799</v>
      </c>
    </row>
    <row r="881" spans="1:3" x14ac:dyDescent="0.15">
      <c r="A881" s="1" t="s">
        <v>1801</v>
      </c>
      <c r="B881" s="10" t="s">
        <v>1800</v>
      </c>
      <c r="C881" s="1" t="s">
        <v>1801</v>
      </c>
    </row>
    <row r="882" spans="1:3" x14ac:dyDescent="0.15">
      <c r="A882" s="1" t="s">
        <v>1803</v>
      </c>
      <c r="B882" s="10" t="s">
        <v>1802</v>
      </c>
      <c r="C882" s="1" t="s">
        <v>1803</v>
      </c>
    </row>
    <row r="883" spans="1:3" x14ac:dyDescent="0.15">
      <c r="A883" s="1" t="s">
        <v>1805</v>
      </c>
      <c r="B883" s="9" t="s">
        <v>1804</v>
      </c>
      <c r="C883" s="1" t="s">
        <v>1805</v>
      </c>
    </row>
    <row r="884" spans="1:3" x14ac:dyDescent="0.15">
      <c r="A884" s="1" t="s">
        <v>1807</v>
      </c>
      <c r="B884" s="10" t="s">
        <v>1806</v>
      </c>
      <c r="C884" s="1" t="s">
        <v>1807</v>
      </c>
    </row>
    <row r="885" spans="1:3" x14ac:dyDescent="0.15">
      <c r="A885" s="1" t="s">
        <v>1809</v>
      </c>
      <c r="B885" s="9" t="s">
        <v>1808</v>
      </c>
      <c r="C885" s="1" t="s">
        <v>1809</v>
      </c>
    </row>
    <row r="886" spans="1:3" x14ac:dyDescent="0.15">
      <c r="A886" s="1" t="s">
        <v>1811</v>
      </c>
      <c r="B886" s="10" t="s">
        <v>1810</v>
      </c>
      <c r="C886" s="1" t="s">
        <v>1811</v>
      </c>
    </row>
    <row r="887" spans="1:3" x14ac:dyDescent="0.15">
      <c r="A887" s="1" t="s">
        <v>1813</v>
      </c>
      <c r="B887" s="10" t="s">
        <v>1812</v>
      </c>
      <c r="C887" s="1" t="s">
        <v>1813</v>
      </c>
    </row>
    <row r="888" spans="1:3" x14ac:dyDescent="0.15">
      <c r="A888" s="1" t="s">
        <v>1815</v>
      </c>
      <c r="B888" s="10" t="s">
        <v>1814</v>
      </c>
      <c r="C888" s="1" t="s">
        <v>1815</v>
      </c>
    </row>
    <row r="889" spans="1:3" x14ac:dyDescent="0.15">
      <c r="A889" s="1" t="s">
        <v>1817</v>
      </c>
      <c r="B889" s="10" t="s">
        <v>1816</v>
      </c>
      <c r="C889" s="1" t="s">
        <v>1817</v>
      </c>
    </row>
    <row r="890" spans="1:3" x14ac:dyDescent="0.15">
      <c r="A890" s="1" t="s">
        <v>1819</v>
      </c>
      <c r="B890" s="10" t="s">
        <v>1818</v>
      </c>
      <c r="C890" s="1" t="s">
        <v>1819</v>
      </c>
    </row>
    <row r="891" spans="1:3" x14ac:dyDescent="0.15">
      <c r="A891" s="1" t="s">
        <v>1821</v>
      </c>
      <c r="B891" s="10" t="s">
        <v>1820</v>
      </c>
      <c r="C891" s="1" t="s">
        <v>1821</v>
      </c>
    </row>
    <row r="892" spans="1:3" x14ac:dyDescent="0.15">
      <c r="A892" s="1" t="s">
        <v>1823</v>
      </c>
      <c r="B892" s="10" t="s">
        <v>1822</v>
      </c>
      <c r="C892" s="1" t="s">
        <v>1823</v>
      </c>
    </row>
    <row r="893" spans="1:3" x14ac:dyDescent="0.15">
      <c r="A893" s="1" t="s">
        <v>1825</v>
      </c>
      <c r="B893" s="10" t="s">
        <v>1824</v>
      </c>
      <c r="C893" s="1" t="s">
        <v>1825</v>
      </c>
    </row>
    <row r="894" spans="1:3" x14ac:dyDescent="0.15">
      <c r="A894" s="1" t="s">
        <v>1827</v>
      </c>
      <c r="B894" s="10" t="s">
        <v>1826</v>
      </c>
      <c r="C894" s="1" t="s">
        <v>1827</v>
      </c>
    </row>
    <row r="895" spans="1:3" x14ac:dyDescent="0.15">
      <c r="A895" s="1" t="s">
        <v>1829</v>
      </c>
      <c r="B895" s="10" t="s">
        <v>1828</v>
      </c>
      <c r="C895" s="1" t="s">
        <v>1829</v>
      </c>
    </row>
    <row r="896" spans="1:3" x14ac:dyDescent="0.15">
      <c r="A896" s="1" t="s">
        <v>1831</v>
      </c>
      <c r="B896" s="10" t="s">
        <v>1830</v>
      </c>
      <c r="C896" s="1" t="s">
        <v>1831</v>
      </c>
    </row>
    <row r="897" spans="1:3" x14ac:dyDescent="0.15">
      <c r="A897" s="1" t="s">
        <v>1833</v>
      </c>
      <c r="B897" s="10" t="s">
        <v>1832</v>
      </c>
      <c r="C897" s="1" t="s">
        <v>1833</v>
      </c>
    </row>
    <row r="898" spans="1:3" x14ac:dyDescent="0.15">
      <c r="A898" s="1" t="s">
        <v>1835</v>
      </c>
      <c r="B898" s="10" t="s">
        <v>1834</v>
      </c>
      <c r="C898" s="1" t="s">
        <v>1835</v>
      </c>
    </row>
    <row r="899" spans="1:3" x14ac:dyDescent="0.15">
      <c r="A899" s="1" t="s">
        <v>1837</v>
      </c>
      <c r="B899" s="10" t="s">
        <v>1836</v>
      </c>
      <c r="C899" s="1" t="s">
        <v>1837</v>
      </c>
    </row>
    <row r="900" spans="1:3" x14ac:dyDescent="0.15">
      <c r="A900" s="1" t="s">
        <v>1839</v>
      </c>
      <c r="B900" s="10" t="s">
        <v>1838</v>
      </c>
      <c r="C900" s="1" t="s">
        <v>1839</v>
      </c>
    </row>
    <row r="901" spans="1:3" x14ac:dyDescent="0.15">
      <c r="A901" s="1" t="s">
        <v>1841</v>
      </c>
      <c r="B901" s="10" t="s">
        <v>1840</v>
      </c>
      <c r="C901" s="1" t="s">
        <v>1841</v>
      </c>
    </row>
    <row r="902" spans="1:3" x14ac:dyDescent="0.15">
      <c r="A902" s="1" t="s">
        <v>1843</v>
      </c>
      <c r="B902" s="10" t="s">
        <v>1842</v>
      </c>
      <c r="C902" s="1" t="s">
        <v>1843</v>
      </c>
    </row>
    <row r="903" spans="1:3" x14ac:dyDescent="0.15">
      <c r="A903" s="1" t="s">
        <v>1845</v>
      </c>
      <c r="B903" s="10" t="s">
        <v>1844</v>
      </c>
      <c r="C903" s="1" t="s">
        <v>1845</v>
      </c>
    </row>
    <row r="904" spans="1:3" x14ac:dyDescent="0.15">
      <c r="A904" s="1" t="s">
        <v>1847</v>
      </c>
      <c r="B904" s="10" t="s">
        <v>1846</v>
      </c>
      <c r="C904" s="1" t="s">
        <v>1847</v>
      </c>
    </row>
    <row r="905" spans="1:3" x14ac:dyDescent="0.15">
      <c r="A905" s="1" t="s">
        <v>1849</v>
      </c>
      <c r="B905" s="10" t="s">
        <v>1848</v>
      </c>
      <c r="C905" s="1" t="s">
        <v>1849</v>
      </c>
    </row>
    <row r="906" spans="1:3" x14ac:dyDescent="0.15">
      <c r="A906" s="1" t="s">
        <v>1851</v>
      </c>
      <c r="B906" s="10" t="s">
        <v>1850</v>
      </c>
      <c r="C906" s="1" t="s">
        <v>1851</v>
      </c>
    </row>
    <row r="907" spans="1:3" x14ac:dyDescent="0.15">
      <c r="A907" s="1" t="s">
        <v>1853</v>
      </c>
      <c r="B907" s="10" t="s">
        <v>1852</v>
      </c>
      <c r="C907" s="1" t="s">
        <v>1853</v>
      </c>
    </row>
    <row r="908" spans="1:3" x14ac:dyDescent="0.15">
      <c r="A908" s="1" t="s">
        <v>1855</v>
      </c>
      <c r="B908" s="10" t="s">
        <v>1854</v>
      </c>
      <c r="C908" s="1" t="s">
        <v>1855</v>
      </c>
    </row>
    <row r="909" spans="1:3" x14ac:dyDescent="0.15">
      <c r="A909" s="1" t="s">
        <v>1857</v>
      </c>
      <c r="B909" s="10" t="s">
        <v>1856</v>
      </c>
      <c r="C909" s="1" t="s">
        <v>1857</v>
      </c>
    </row>
    <row r="910" spans="1:3" x14ac:dyDescent="0.15">
      <c r="A910" s="1" t="s">
        <v>1859</v>
      </c>
      <c r="B910" s="10" t="s">
        <v>1858</v>
      </c>
      <c r="C910" s="1" t="s">
        <v>1859</v>
      </c>
    </row>
    <row r="911" spans="1:3" x14ac:dyDescent="0.15">
      <c r="A911" s="1" t="s">
        <v>1861</v>
      </c>
      <c r="B911" s="10" t="s">
        <v>1860</v>
      </c>
      <c r="C911" s="1" t="s">
        <v>1861</v>
      </c>
    </row>
    <row r="912" spans="1:3" x14ac:dyDescent="0.15">
      <c r="A912" s="1" t="s">
        <v>1863</v>
      </c>
      <c r="B912" s="10" t="s">
        <v>1862</v>
      </c>
      <c r="C912" s="1" t="s">
        <v>1863</v>
      </c>
    </row>
    <row r="913" spans="1:3" x14ac:dyDescent="0.15">
      <c r="A913" s="1" t="s">
        <v>1865</v>
      </c>
      <c r="B913" s="10" t="s">
        <v>1864</v>
      </c>
      <c r="C913" s="1" t="s">
        <v>1865</v>
      </c>
    </row>
    <row r="914" spans="1:3" x14ac:dyDescent="0.15">
      <c r="A914" s="1" t="s">
        <v>1867</v>
      </c>
      <c r="B914" s="10" t="s">
        <v>1866</v>
      </c>
      <c r="C914" s="1" t="s">
        <v>1867</v>
      </c>
    </row>
    <row r="915" spans="1:3" x14ac:dyDescent="0.15">
      <c r="A915" s="1" t="s">
        <v>1869</v>
      </c>
      <c r="B915" s="10" t="s">
        <v>1868</v>
      </c>
      <c r="C915" s="1" t="s">
        <v>1869</v>
      </c>
    </row>
    <row r="916" spans="1:3" x14ac:dyDescent="0.15">
      <c r="A916" s="1" t="s">
        <v>1871</v>
      </c>
      <c r="B916" s="10" t="s">
        <v>1870</v>
      </c>
      <c r="C916" s="1" t="s">
        <v>1871</v>
      </c>
    </row>
    <row r="917" spans="1:3" x14ac:dyDescent="0.15">
      <c r="A917" s="1" t="s">
        <v>1873</v>
      </c>
      <c r="B917" s="10" t="s">
        <v>1872</v>
      </c>
      <c r="C917" s="1" t="s">
        <v>1873</v>
      </c>
    </row>
    <row r="918" spans="1:3" x14ac:dyDescent="0.15">
      <c r="A918" s="1" t="s">
        <v>1875</v>
      </c>
      <c r="B918" s="10" t="s">
        <v>1874</v>
      </c>
      <c r="C918" s="1" t="s">
        <v>1875</v>
      </c>
    </row>
    <row r="919" spans="1:3" x14ac:dyDescent="0.15">
      <c r="A919" s="1" t="s">
        <v>1877</v>
      </c>
      <c r="B919" s="10" t="s">
        <v>1876</v>
      </c>
      <c r="C919" s="1" t="s">
        <v>1877</v>
      </c>
    </row>
    <row r="920" spans="1:3" x14ac:dyDescent="0.15">
      <c r="A920" s="1" t="s">
        <v>1879</v>
      </c>
      <c r="B920" s="10" t="s">
        <v>1878</v>
      </c>
      <c r="C920" s="1" t="s">
        <v>1879</v>
      </c>
    </row>
    <row r="921" spans="1:3" x14ac:dyDescent="0.15">
      <c r="A921" s="1" t="s">
        <v>1881</v>
      </c>
      <c r="B921" s="10" t="s">
        <v>1880</v>
      </c>
      <c r="C921" s="1" t="s">
        <v>1881</v>
      </c>
    </row>
    <row r="922" spans="1:3" x14ac:dyDescent="0.15">
      <c r="A922" s="1" t="s">
        <v>1883</v>
      </c>
      <c r="B922" s="10" t="s">
        <v>1882</v>
      </c>
      <c r="C922" s="1" t="s">
        <v>1883</v>
      </c>
    </row>
    <row r="923" spans="1:3" x14ac:dyDescent="0.15">
      <c r="A923" s="1" t="s">
        <v>1885</v>
      </c>
      <c r="B923" s="10" t="s">
        <v>1884</v>
      </c>
      <c r="C923" s="1" t="s">
        <v>1885</v>
      </c>
    </row>
    <row r="924" spans="1:3" x14ac:dyDescent="0.15">
      <c r="A924" s="1" t="s">
        <v>1887</v>
      </c>
      <c r="B924" s="10" t="s">
        <v>1886</v>
      </c>
      <c r="C924" s="1" t="s">
        <v>1887</v>
      </c>
    </row>
    <row r="925" spans="1:3" x14ac:dyDescent="0.15">
      <c r="A925" s="1" t="s">
        <v>1889</v>
      </c>
      <c r="B925" s="10" t="s">
        <v>1888</v>
      </c>
      <c r="C925" s="1" t="s">
        <v>1889</v>
      </c>
    </row>
    <row r="926" spans="1:3" x14ac:dyDescent="0.15">
      <c r="A926" s="1" t="s">
        <v>1891</v>
      </c>
      <c r="B926" s="10" t="s">
        <v>1890</v>
      </c>
      <c r="C926" s="1" t="s">
        <v>1891</v>
      </c>
    </row>
    <row r="927" spans="1:3" x14ac:dyDescent="0.15">
      <c r="A927" s="1" t="s">
        <v>1893</v>
      </c>
      <c r="B927" s="10" t="s">
        <v>1892</v>
      </c>
      <c r="C927" s="1" t="s">
        <v>1893</v>
      </c>
    </row>
    <row r="928" spans="1:3" x14ac:dyDescent="0.15">
      <c r="A928" s="1" t="s">
        <v>1895</v>
      </c>
      <c r="B928" s="10" t="s">
        <v>1894</v>
      </c>
      <c r="C928" s="1" t="s">
        <v>1895</v>
      </c>
    </row>
    <row r="929" spans="1:3" x14ac:dyDescent="0.15">
      <c r="A929" s="1" t="s">
        <v>1897</v>
      </c>
      <c r="B929" s="10" t="s">
        <v>1896</v>
      </c>
      <c r="C929" s="1" t="s">
        <v>1897</v>
      </c>
    </row>
    <row r="930" spans="1:3" x14ac:dyDescent="0.15">
      <c r="A930" s="1" t="s">
        <v>1899</v>
      </c>
      <c r="B930" s="10" t="s">
        <v>1898</v>
      </c>
      <c r="C930" s="1" t="s">
        <v>1899</v>
      </c>
    </row>
    <row r="931" spans="1:3" x14ac:dyDescent="0.15">
      <c r="A931" s="1" t="s">
        <v>1901</v>
      </c>
      <c r="B931" s="10" t="s">
        <v>1900</v>
      </c>
      <c r="C931" s="1" t="s">
        <v>1901</v>
      </c>
    </row>
    <row r="932" spans="1:3" x14ac:dyDescent="0.15">
      <c r="A932" s="1" t="s">
        <v>1903</v>
      </c>
      <c r="B932" s="10" t="s">
        <v>1902</v>
      </c>
      <c r="C932" s="1" t="s">
        <v>1903</v>
      </c>
    </row>
    <row r="933" spans="1:3" x14ac:dyDescent="0.15">
      <c r="A933" s="1" t="s">
        <v>1905</v>
      </c>
      <c r="B933" s="10" t="s">
        <v>1904</v>
      </c>
      <c r="C933" s="1" t="s">
        <v>1905</v>
      </c>
    </row>
    <row r="934" spans="1:3" x14ac:dyDescent="0.15">
      <c r="A934" s="1" t="s">
        <v>1907</v>
      </c>
      <c r="B934" s="10" t="s">
        <v>1906</v>
      </c>
      <c r="C934" s="1" t="s">
        <v>1907</v>
      </c>
    </row>
    <row r="935" spans="1:3" x14ac:dyDescent="0.15">
      <c r="A935" s="1" t="s">
        <v>1909</v>
      </c>
      <c r="B935" s="10" t="s">
        <v>1908</v>
      </c>
      <c r="C935" s="1" t="s">
        <v>1909</v>
      </c>
    </row>
    <row r="936" spans="1:3" x14ac:dyDescent="0.15">
      <c r="A936" s="1" t="s">
        <v>1911</v>
      </c>
      <c r="B936" s="10" t="s">
        <v>1910</v>
      </c>
      <c r="C936" s="1" t="s">
        <v>1911</v>
      </c>
    </row>
    <row r="937" spans="1:3" x14ac:dyDescent="0.15">
      <c r="A937" s="1" t="s">
        <v>1913</v>
      </c>
      <c r="B937" s="10" t="s">
        <v>1912</v>
      </c>
      <c r="C937" s="1" t="s">
        <v>1913</v>
      </c>
    </row>
    <row r="938" spans="1:3" x14ac:dyDescent="0.15">
      <c r="A938" s="1" t="s">
        <v>1915</v>
      </c>
      <c r="B938" s="10" t="s">
        <v>1914</v>
      </c>
      <c r="C938" s="1" t="s">
        <v>1915</v>
      </c>
    </row>
    <row r="939" spans="1:3" x14ac:dyDescent="0.15">
      <c r="A939" s="1" t="s">
        <v>1917</v>
      </c>
      <c r="B939" s="10" t="s">
        <v>1916</v>
      </c>
      <c r="C939" s="1" t="s">
        <v>1917</v>
      </c>
    </row>
    <row r="940" spans="1:3" x14ac:dyDescent="0.15">
      <c r="A940" s="1" t="s">
        <v>1919</v>
      </c>
      <c r="B940" s="10" t="s">
        <v>1918</v>
      </c>
      <c r="C940" s="1" t="s">
        <v>1919</v>
      </c>
    </row>
    <row r="941" spans="1:3" x14ac:dyDescent="0.15">
      <c r="A941" s="1" t="s">
        <v>1921</v>
      </c>
      <c r="B941" s="10" t="s">
        <v>1920</v>
      </c>
      <c r="C941" s="1" t="s">
        <v>1921</v>
      </c>
    </row>
    <row r="942" spans="1:3" x14ac:dyDescent="0.15">
      <c r="A942" s="1" t="s">
        <v>1923</v>
      </c>
      <c r="B942" s="10" t="s">
        <v>1922</v>
      </c>
      <c r="C942" s="1" t="s">
        <v>1923</v>
      </c>
    </row>
    <row r="943" spans="1:3" x14ac:dyDescent="0.15">
      <c r="A943" s="1" t="s">
        <v>1925</v>
      </c>
      <c r="B943" s="10" t="s">
        <v>1924</v>
      </c>
      <c r="C943" s="1" t="s">
        <v>1925</v>
      </c>
    </row>
    <row r="944" spans="1:3" x14ac:dyDescent="0.15">
      <c r="A944" s="1" t="s">
        <v>1927</v>
      </c>
      <c r="B944" s="10" t="s">
        <v>1926</v>
      </c>
      <c r="C944" s="1" t="s">
        <v>1927</v>
      </c>
    </row>
    <row r="945" spans="1:3" x14ac:dyDescent="0.15">
      <c r="A945" s="1" t="s">
        <v>1929</v>
      </c>
      <c r="B945" s="10" t="s">
        <v>1928</v>
      </c>
      <c r="C945" s="1" t="s">
        <v>1929</v>
      </c>
    </row>
    <row r="946" spans="1:3" x14ac:dyDescent="0.15">
      <c r="A946" s="1" t="s">
        <v>1931</v>
      </c>
      <c r="B946" s="10" t="s">
        <v>1930</v>
      </c>
      <c r="C946" s="1" t="s">
        <v>1931</v>
      </c>
    </row>
    <row r="947" spans="1:3" x14ac:dyDescent="0.15">
      <c r="A947" s="1" t="s">
        <v>1933</v>
      </c>
      <c r="B947" s="10" t="s">
        <v>1932</v>
      </c>
      <c r="C947" s="1" t="s">
        <v>1933</v>
      </c>
    </row>
    <row r="948" spans="1:3" x14ac:dyDescent="0.15">
      <c r="A948" s="1" t="s">
        <v>1935</v>
      </c>
      <c r="B948" s="10" t="s">
        <v>1934</v>
      </c>
      <c r="C948" s="1" t="s">
        <v>1935</v>
      </c>
    </row>
    <row r="949" spans="1:3" x14ac:dyDescent="0.15">
      <c r="A949" s="1" t="s">
        <v>1937</v>
      </c>
      <c r="B949" s="10" t="s">
        <v>1936</v>
      </c>
      <c r="C949" s="1" t="s">
        <v>1937</v>
      </c>
    </row>
    <row r="950" spans="1:3" x14ac:dyDescent="0.15">
      <c r="A950" s="1" t="s">
        <v>1939</v>
      </c>
      <c r="B950" s="10" t="s">
        <v>1938</v>
      </c>
      <c r="C950" s="1" t="s">
        <v>1939</v>
      </c>
    </row>
    <row r="951" spans="1:3" x14ac:dyDescent="0.15">
      <c r="A951" s="1" t="s">
        <v>1941</v>
      </c>
      <c r="B951" s="10" t="s">
        <v>1940</v>
      </c>
      <c r="C951" s="1" t="s">
        <v>1941</v>
      </c>
    </row>
    <row r="952" spans="1:3" x14ac:dyDescent="0.15">
      <c r="A952" s="1" t="s">
        <v>1943</v>
      </c>
      <c r="B952" s="10" t="s">
        <v>1942</v>
      </c>
      <c r="C952" s="1" t="s">
        <v>1943</v>
      </c>
    </row>
    <row r="953" spans="1:3" x14ac:dyDescent="0.15">
      <c r="A953" s="1" t="s">
        <v>1945</v>
      </c>
      <c r="B953" s="10" t="s">
        <v>1944</v>
      </c>
      <c r="C953" s="1" t="s">
        <v>1945</v>
      </c>
    </row>
    <row r="954" spans="1:3" x14ac:dyDescent="0.15">
      <c r="A954" s="1" t="s">
        <v>1947</v>
      </c>
      <c r="B954" s="10" t="s">
        <v>1946</v>
      </c>
      <c r="C954" s="1" t="s">
        <v>1947</v>
      </c>
    </row>
    <row r="955" spans="1:3" x14ac:dyDescent="0.15">
      <c r="A955" s="1" t="s">
        <v>1949</v>
      </c>
      <c r="B955" s="10" t="s">
        <v>1948</v>
      </c>
      <c r="C955" s="1" t="s">
        <v>1949</v>
      </c>
    </row>
    <row r="956" spans="1:3" x14ac:dyDescent="0.15">
      <c r="A956" s="1" t="s">
        <v>1951</v>
      </c>
      <c r="B956" s="10" t="s">
        <v>1950</v>
      </c>
      <c r="C956" s="1" t="s">
        <v>1951</v>
      </c>
    </row>
    <row r="957" spans="1:3" x14ac:dyDescent="0.15">
      <c r="A957" s="1" t="s">
        <v>1953</v>
      </c>
      <c r="B957" s="10" t="s">
        <v>1952</v>
      </c>
      <c r="C957" s="1" t="s">
        <v>1953</v>
      </c>
    </row>
    <row r="958" spans="1:3" x14ac:dyDescent="0.15">
      <c r="A958" s="1" t="s">
        <v>1955</v>
      </c>
      <c r="B958" s="10" t="s">
        <v>1954</v>
      </c>
      <c r="C958" s="1" t="s">
        <v>1955</v>
      </c>
    </row>
    <row r="959" spans="1:3" x14ac:dyDescent="0.15">
      <c r="A959" s="1" t="s">
        <v>1957</v>
      </c>
      <c r="B959" s="10" t="s">
        <v>1956</v>
      </c>
      <c r="C959" s="1" t="s">
        <v>1957</v>
      </c>
    </row>
    <row r="960" spans="1:3" x14ac:dyDescent="0.15">
      <c r="A960" s="1" t="s">
        <v>1959</v>
      </c>
      <c r="B960" s="10" t="s">
        <v>1958</v>
      </c>
      <c r="C960" s="1" t="s">
        <v>1959</v>
      </c>
    </row>
    <row r="961" spans="1:3" x14ac:dyDescent="0.15">
      <c r="A961" s="1" t="s">
        <v>1961</v>
      </c>
      <c r="B961" s="11" t="s">
        <v>1960</v>
      </c>
      <c r="C961" s="1" t="s">
        <v>1961</v>
      </c>
    </row>
    <row r="962" spans="1:3" x14ac:dyDescent="0.15">
      <c r="A962" s="1" t="s">
        <v>1963</v>
      </c>
      <c r="B962" s="11" t="s">
        <v>1962</v>
      </c>
      <c r="C962" s="1" t="s">
        <v>1963</v>
      </c>
    </row>
    <row r="963" spans="1:3" x14ac:dyDescent="0.15">
      <c r="A963" s="1" t="s">
        <v>1965</v>
      </c>
      <c r="B963" s="11" t="s">
        <v>1964</v>
      </c>
      <c r="C963" s="1" t="s">
        <v>1965</v>
      </c>
    </row>
    <row r="964" spans="1:3" x14ac:dyDescent="0.15">
      <c r="A964" s="1" t="s">
        <v>1967</v>
      </c>
      <c r="B964" s="11" t="s">
        <v>1966</v>
      </c>
      <c r="C964" s="1" t="s">
        <v>1967</v>
      </c>
    </row>
    <row r="965" spans="1:3" x14ac:dyDescent="0.15">
      <c r="A965" s="1" t="s">
        <v>1969</v>
      </c>
      <c r="B965" s="11" t="s">
        <v>1968</v>
      </c>
      <c r="C965" s="1" t="s">
        <v>1969</v>
      </c>
    </row>
    <row r="966" spans="1:3" x14ac:dyDescent="0.15">
      <c r="A966" s="1" t="s">
        <v>1971</v>
      </c>
      <c r="B966" s="11" t="s">
        <v>1970</v>
      </c>
      <c r="C966" s="1" t="s">
        <v>1971</v>
      </c>
    </row>
    <row r="967" spans="1:3" x14ac:dyDescent="0.15">
      <c r="A967" s="1" t="s">
        <v>1973</v>
      </c>
      <c r="B967" s="11" t="s">
        <v>1972</v>
      </c>
      <c r="C967" s="1" t="s">
        <v>1973</v>
      </c>
    </row>
    <row r="968" spans="1:3" x14ac:dyDescent="0.15">
      <c r="A968" s="1" t="s">
        <v>1975</v>
      </c>
      <c r="B968" s="11" t="s">
        <v>1974</v>
      </c>
      <c r="C968" s="1" t="s">
        <v>1975</v>
      </c>
    </row>
    <row r="969" spans="1:3" x14ac:dyDescent="0.15">
      <c r="A969" s="1" t="s">
        <v>1977</v>
      </c>
      <c r="B969" s="11" t="s">
        <v>1976</v>
      </c>
      <c r="C969" s="1" t="s">
        <v>1977</v>
      </c>
    </row>
    <row r="970" spans="1:3" x14ac:dyDescent="0.15">
      <c r="A970" s="1" t="s">
        <v>1979</v>
      </c>
      <c r="B970" s="11" t="s">
        <v>1978</v>
      </c>
      <c r="C970" s="1" t="s">
        <v>1979</v>
      </c>
    </row>
    <row r="971" spans="1:3" x14ac:dyDescent="0.15">
      <c r="A971" s="1" t="s">
        <v>1981</v>
      </c>
      <c r="B971" s="11" t="s">
        <v>1980</v>
      </c>
      <c r="C971" s="1" t="s">
        <v>1981</v>
      </c>
    </row>
    <row r="972" spans="1:3" x14ac:dyDescent="0.15">
      <c r="A972" s="1" t="s">
        <v>1983</v>
      </c>
      <c r="B972" s="11" t="s">
        <v>1982</v>
      </c>
      <c r="C972" s="1" t="s">
        <v>1983</v>
      </c>
    </row>
    <row r="973" spans="1:3" x14ac:dyDescent="0.15">
      <c r="A973" s="1" t="s">
        <v>1985</v>
      </c>
      <c r="B973" s="11" t="s">
        <v>1984</v>
      </c>
      <c r="C973" s="1" t="s">
        <v>1985</v>
      </c>
    </row>
    <row r="974" spans="1:3" x14ac:dyDescent="0.15">
      <c r="A974" s="1" t="s">
        <v>1987</v>
      </c>
      <c r="B974" s="11" t="s">
        <v>1986</v>
      </c>
      <c r="C974" s="1" t="s">
        <v>1987</v>
      </c>
    </row>
    <row r="975" spans="1:3" x14ac:dyDescent="0.15">
      <c r="A975" s="1" t="s">
        <v>1989</v>
      </c>
      <c r="B975" s="11" t="s">
        <v>1988</v>
      </c>
      <c r="C975" s="1" t="s">
        <v>1989</v>
      </c>
    </row>
    <row r="976" spans="1:3" x14ac:dyDescent="0.15">
      <c r="A976" s="1" t="s">
        <v>1991</v>
      </c>
      <c r="B976" s="11" t="s">
        <v>1990</v>
      </c>
      <c r="C976" s="1" t="s">
        <v>1991</v>
      </c>
    </row>
    <row r="977" spans="1:3" x14ac:dyDescent="0.15">
      <c r="A977" s="1" t="s">
        <v>1993</v>
      </c>
      <c r="B977" s="11" t="s">
        <v>1992</v>
      </c>
      <c r="C977" s="1" t="s">
        <v>1993</v>
      </c>
    </row>
    <row r="978" spans="1:3" x14ac:dyDescent="0.15">
      <c r="A978" s="1" t="s">
        <v>1995</v>
      </c>
      <c r="B978" s="11" t="s">
        <v>1994</v>
      </c>
      <c r="C978" s="1" t="s">
        <v>1995</v>
      </c>
    </row>
    <row r="979" spans="1:3" x14ac:dyDescent="0.15">
      <c r="A979" s="1" t="s">
        <v>1997</v>
      </c>
      <c r="B979" s="11" t="s">
        <v>1996</v>
      </c>
      <c r="C979" s="1" t="s">
        <v>1997</v>
      </c>
    </row>
    <row r="980" spans="1:3" x14ac:dyDescent="0.15">
      <c r="A980" s="1" t="s">
        <v>1999</v>
      </c>
      <c r="B980" s="11" t="s">
        <v>1998</v>
      </c>
      <c r="C980" s="1" t="s">
        <v>1999</v>
      </c>
    </row>
    <row r="981" spans="1:3" x14ac:dyDescent="0.15">
      <c r="A981" s="1" t="s">
        <v>2001</v>
      </c>
      <c r="B981" s="11" t="s">
        <v>2000</v>
      </c>
      <c r="C981" s="1" t="s">
        <v>2001</v>
      </c>
    </row>
    <row r="982" spans="1:3" x14ac:dyDescent="0.15">
      <c r="A982" s="1" t="s">
        <v>2003</v>
      </c>
      <c r="B982" s="11" t="s">
        <v>2002</v>
      </c>
      <c r="C982" s="1" t="s">
        <v>2003</v>
      </c>
    </row>
    <row r="983" spans="1:3" x14ac:dyDescent="0.15">
      <c r="A983" s="1" t="s">
        <v>2005</v>
      </c>
      <c r="B983" s="11" t="s">
        <v>2004</v>
      </c>
      <c r="C983" s="1" t="s">
        <v>2005</v>
      </c>
    </row>
    <row r="984" spans="1:3" x14ac:dyDescent="0.15">
      <c r="A984" s="1" t="s">
        <v>2007</v>
      </c>
      <c r="B984" s="11" t="s">
        <v>2006</v>
      </c>
      <c r="C984" s="1" t="s">
        <v>2007</v>
      </c>
    </row>
    <row r="985" spans="1:3" x14ac:dyDescent="0.15">
      <c r="A985" s="1" t="s">
        <v>2009</v>
      </c>
      <c r="B985" s="11" t="s">
        <v>2008</v>
      </c>
      <c r="C985" s="1" t="s">
        <v>2009</v>
      </c>
    </row>
    <row r="986" spans="1:3" x14ac:dyDescent="0.15">
      <c r="A986" s="1" t="s">
        <v>2011</v>
      </c>
      <c r="B986" s="11" t="s">
        <v>2010</v>
      </c>
      <c r="C986" s="1" t="s">
        <v>2011</v>
      </c>
    </row>
    <row r="987" spans="1:3" x14ac:dyDescent="0.15">
      <c r="A987" s="1" t="s">
        <v>2013</v>
      </c>
      <c r="B987" s="11" t="s">
        <v>2012</v>
      </c>
      <c r="C987" s="1" t="s">
        <v>2013</v>
      </c>
    </row>
    <row r="988" spans="1:3" x14ac:dyDescent="0.15">
      <c r="A988" s="1" t="s">
        <v>2015</v>
      </c>
      <c r="B988" s="11" t="s">
        <v>2014</v>
      </c>
      <c r="C988" s="1" t="s">
        <v>2015</v>
      </c>
    </row>
    <row r="989" spans="1:3" x14ac:dyDescent="0.15">
      <c r="A989" s="1" t="s">
        <v>2017</v>
      </c>
      <c r="B989" s="11" t="s">
        <v>2016</v>
      </c>
      <c r="C989" s="1" t="s">
        <v>2017</v>
      </c>
    </row>
    <row r="990" spans="1:3" x14ac:dyDescent="0.15">
      <c r="A990" s="1" t="s">
        <v>2019</v>
      </c>
      <c r="B990" s="11" t="s">
        <v>2018</v>
      </c>
      <c r="C990" s="1" t="s">
        <v>2019</v>
      </c>
    </row>
    <row r="991" spans="1:3" x14ac:dyDescent="0.15">
      <c r="A991" s="1" t="s">
        <v>2021</v>
      </c>
      <c r="B991" s="11" t="s">
        <v>2020</v>
      </c>
      <c r="C991" s="1" t="s">
        <v>2021</v>
      </c>
    </row>
    <row r="992" spans="1:3" x14ac:dyDescent="0.15">
      <c r="A992" s="1" t="s">
        <v>2023</v>
      </c>
      <c r="B992" s="11" t="s">
        <v>2022</v>
      </c>
      <c r="C992" s="1" t="s">
        <v>2023</v>
      </c>
    </row>
    <row r="993" spans="1:3" x14ac:dyDescent="0.15">
      <c r="A993" s="1" t="s">
        <v>2025</v>
      </c>
      <c r="B993" s="11" t="s">
        <v>2024</v>
      </c>
      <c r="C993" s="1" t="s">
        <v>2025</v>
      </c>
    </row>
    <row r="994" spans="1:3" x14ac:dyDescent="0.15">
      <c r="A994" s="1" t="s">
        <v>2027</v>
      </c>
      <c r="B994" s="11" t="s">
        <v>2026</v>
      </c>
      <c r="C994" s="1" t="s">
        <v>2027</v>
      </c>
    </row>
    <row r="995" spans="1:3" x14ac:dyDescent="0.15">
      <c r="A995" s="1" t="s">
        <v>2025</v>
      </c>
      <c r="B995" s="11" t="s">
        <v>2028</v>
      </c>
      <c r="C995" s="1" t="s">
        <v>2025</v>
      </c>
    </row>
    <row r="996" spans="1:3" x14ac:dyDescent="0.15">
      <c r="A996" s="1" t="s">
        <v>2030</v>
      </c>
      <c r="B996" s="11" t="s">
        <v>2029</v>
      </c>
      <c r="C996" s="1" t="s">
        <v>2030</v>
      </c>
    </row>
    <row r="997" spans="1:3" x14ac:dyDescent="0.15">
      <c r="A997" s="1" t="s">
        <v>2032</v>
      </c>
      <c r="B997" s="11" t="s">
        <v>2031</v>
      </c>
      <c r="C997" s="1" t="s">
        <v>2032</v>
      </c>
    </row>
    <row r="998" spans="1:3" x14ac:dyDescent="0.15">
      <c r="A998" s="1" t="s">
        <v>2034</v>
      </c>
      <c r="B998" s="11" t="s">
        <v>2033</v>
      </c>
      <c r="C998" s="1" t="s">
        <v>2034</v>
      </c>
    </row>
    <row r="999" spans="1:3" x14ac:dyDescent="0.15">
      <c r="A999" s="1" t="s">
        <v>2036</v>
      </c>
      <c r="B999" s="11" t="s">
        <v>2035</v>
      </c>
      <c r="C999" s="1" t="s">
        <v>2036</v>
      </c>
    </row>
    <row r="1000" spans="1:3" x14ac:dyDescent="0.15">
      <c r="A1000" s="1" t="s">
        <v>2038</v>
      </c>
      <c r="B1000" s="11" t="s">
        <v>2037</v>
      </c>
      <c r="C1000" s="1" t="s">
        <v>2038</v>
      </c>
    </row>
    <row r="1001" spans="1:3" x14ac:dyDescent="0.15">
      <c r="A1001" s="1" t="s">
        <v>2040</v>
      </c>
      <c r="B1001" s="11" t="s">
        <v>2039</v>
      </c>
      <c r="C1001" s="1" t="s">
        <v>2040</v>
      </c>
    </row>
    <row r="1002" spans="1:3" x14ac:dyDescent="0.15">
      <c r="A1002" s="1" t="s">
        <v>2042</v>
      </c>
      <c r="B1002" s="11" t="s">
        <v>2041</v>
      </c>
      <c r="C1002" s="1" t="s">
        <v>2042</v>
      </c>
    </row>
    <row r="1003" spans="1:3" x14ac:dyDescent="0.15">
      <c r="A1003" s="1" t="s">
        <v>2044</v>
      </c>
      <c r="B1003" s="11" t="s">
        <v>2043</v>
      </c>
      <c r="C1003" s="1" t="s">
        <v>2044</v>
      </c>
    </row>
    <row r="1004" spans="1:3" x14ac:dyDescent="0.15">
      <c r="A1004" s="1" t="s">
        <v>2046</v>
      </c>
      <c r="B1004" s="11" t="s">
        <v>2045</v>
      </c>
      <c r="C1004" s="1" t="s">
        <v>2046</v>
      </c>
    </row>
    <row r="1005" spans="1:3" x14ac:dyDescent="0.15">
      <c r="A1005" s="1" t="s">
        <v>2048</v>
      </c>
      <c r="B1005" s="11" t="s">
        <v>2047</v>
      </c>
      <c r="C1005" s="1" t="s">
        <v>2048</v>
      </c>
    </row>
    <row r="1006" spans="1:3" x14ac:dyDescent="0.15">
      <c r="A1006" s="1" t="s">
        <v>2050</v>
      </c>
      <c r="B1006" s="11" t="s">
        <v>2049</v>
      </c>
      <c r="C1006" s="1" t="s">
        <v>2050</v>
      </c>
    </row>
    <row r="1007" spans="1:3" x14ac:dyDescent="0.15">
      <c r="A1007" s="1" t="s">
        <v>2052</v>
      </c>
      <c r="B1007" s="11" t="s">
        <v>2051</v>
      </c>
      <c r="C1007" s="1" t="s">
        <v>2052</v>
      </c>
    </row>
    <row r="1008" spans="1:3" x14ac:dyDescent="0.15">
      <c r="A1008" s="1" t="s">
        <v>2054</v>
      </c>
      <c r="B1008" s="11" t="s">
        <v>2053</v>
      </c>
      <c r="C1008" s="1" t="s">
        <v>2054</v>
      </c>
    </row>
    <row r="1009" spans="1:3" x14ac:dyDescent="0.15">
      <c r="A1009" s="1" t="s">
        <v>2056</v>
      </c>
      <c r="B1009" s="11" t="s">
        <v>2055</v>
      </c>
      <c r="C1009" s="1" t="s">
        <v>2056</v>
      </c>
    </row>
    <row r="1010" spans="1:3" x14ac:dyDescent="0.15">
      <c r="A1010" s="1" t="s">
        <v>2058</v>
      </c>
      <c r="B1010" s="11" t="s">
        <v>2057</v>
      </c>
      <c r="C1010" s="1" t="s">
        <v>2058</v>
      </c>
    </row>
    <row r="1011" spans="1:3" x14ac:dyDescent="0.15">
      <c r="A1011" s="1" t="s">
        <v>2060</v>
      </c>
      <c r="B1011" s="11" t="s">
        <v>2059</v>
      </c>
      <c r="C1011" s="1" t="s">
        <v>2060</v>
      </c>
    </row>
    <row r="1012" spans="1:3" x14ac:dyDescent="0.15">
      <c r="A1012" s="1" t="s">
        <v>2062</v>
      </c>
      <c r="B1012" s="11" t="s">
        <v>2061</v>
      </c>
      <c r="C1012" s="1" t="s">
        <v>2062</v>
      </c>
    </row>
    <row r="1013" spans="1:3" x14ac:dyDescent="0.15">
      <c r="A1013" s="1" t="s">
        <v>2064</v>
      </c>
      <c r="B1013" s="11" t="s">
        <v>2063</v>
      </c>
      <c r="C1013" s="1" t="s">
        <v>2064</v>
      </c>
    </row>
    <row r="1014" spans="1:3" x14ac:dyDescent="0.15">
      <c r="A1014" s="1" t="s">
        <v>2066</v>
      </c>
      <c r="B1014" s="11" t="s">
        <v>2065</v>
      </c>
      <c r="C1014" s="1" t="s">
        <v>2066</v>
      </c>
    </row>
    <row r="1015" spans="1:3" x14ac:dyDescent="0.15">
      <c r="A1015" s="1" t="s">
        <v>2068</v>
      </c>
      <c r="B1015" s="11" t="s">
        <v>2067</v>
      </c>
      <c r="C1015" s="1" t="s">
        <v>2068</v>
      </c>
    </row>
    <row r="1016" spans="1:3" x14ac:dyDescent="0.15">
      <c r="A1016" s="1" t="s">
        <v>2070</v>
      </c>
      <c r="B1016" s="11" t="s">
        <v>2069</v>
      </c>
      <c r="C1016" s="1" t="s">
        <v>2070</v>
      </c>
    </row>
    <row r="1017" spans="1:3" x14ac:dyDescent="0.15">
      <c r="A1017" s="1" t="s">
        <v>2072</v>
      </c>
      <c r="B1017" s="11" t="s">
        <v>2071</v>
      </c>
      <c r="C1017" s="1" t="s">
        <v>2072</v>
      </c>
    </row>
    <row r="1018" spans="1:3" x14ac:dyDescent="0.15">
      <c r="A1018" s="1" t="s">
        <v>2074</v>
      </c>
      <c r="B1018" s="11" t="s">
        <v>2073</v>
      </c>
      <c r="C1018" s="1" t="s">
        <v>2074</v>
      </c>
    </row>
    <row r="1019" spans="1:3" x14ac:dyDescent="0.15">
      <c r="A1019" s="1" t="s">
        <v>2076</v>
      </c>
      <c r="B1019" s="11" t="s">
        <v>2075</v>
      </c>
      <c r="C1019" s="1" t="s">
        <v>2076</v>
      </c>
    </row>
    <row r="1020" spans="1:3" x14ac:dyDescent="0.15">
      <c r="A1020" s="1" t="s">
        <v>2078</v>
      </c>
      <c r="B1020" s="11" t="s">
        <v>2077</v>
      </c>
      <c r="C1020" s="1" t="s">
        <v>2078</v>
      </c>
    </row>
    <row r="1021" spans="1:3" x14ac:dyDescent="0.15">
      <c r="A1021" s="1" t="s">
        <v>2080</v>
      </c>
      <c r="B1021" s="11" t="s">
        <v>2079</v>
      </c>
      <c r="C1021" s="1" t="s">
        <v>2080</v>
      </c>
    </row>
    <row r="1022" spans="1:3" x14ac:dyDescent="0.15">
      <c r="A1022" s="1" t="s">
        <v>2082</v>
      </c>
      <c r="B1022" s="11" t="s">
        <v>2081</v>
      </c>
      <c r="C1022" s="1" t="s">
        <v>2082</v>
      </c>
    </row>
    <row r="1023" spans="1:3" x14ac:dyDescent="0.15">
      <c r="A1023" s="1" t="s">
        <v>2084</v>
      </c>
      <c r="B1023" s="11" t="s">
        <v>2083</v>
      </c>
      <c r="C1023" s="1" t="s">
        <v>2084</v>
      </c>
    </row>
    <row r="1024" spans="1:3" x14ac:dyDescent="0.15">
      <c r="A1024" s="1" t="s">
        <v>2086</v>
      </c>
      <c r="B1024" s="11" t="s">
        <v>2085</v>
      </c>
      <c r="C1024" s="1" t="s">
        <v>2086</v>
      </c>
    </row>
    <row r="1025" spans="1:3" x14ac:dyDescent="0.15">
      <c r="A1025" s="1" t="s">
        <v>2088</v>
      </c>
      <c r="B1025" s="11" t="s">
        <v>2087</v>
      </c>
      <c r="C1025" s="1" t="s">
        <v>2088</v>
      </c>
    </row>
    <row r="1026" spans="1:3" x14ac:dyDescent="0.15">
      <c r="A1026" s="1" t="s">
        <v>2090</v>
      </c>
      <c r="B1026" s="11" t="s">
        <v>2089</v>
      </c>
      <c r="C1026" s="1" t="s">
        <v>2090</v>
      </c>
    </row>
    <row r="1027" spans="1:3" x14ac:dyDescent="0.15">
      <c r="A1027" s="1" t="s">
        <v>2092</v>
      </c>
      <c r="B1027" s="11" t="s">
        <v>2091</v>
      </c>
      <c r="C1027" s="1" t="s">
        <v>2092</v>
      </c>
    </row>
    <row r="1028" spans="1:3" x14ac:dyDescent="0.15">
      <c r="A1028" s="1" t="s">
        <v>2094</v>
      </c>
      <c r="B1028" s="11" t="s">
        <v>2093</v>
      </c>
      <c r="C1028" s="1" t="s">
        <v>2094</v>
      </c>
    </row>
    <row r="1029" spans="1:3" x14ac:dyDescent="0.15">
      <c r="A1029" s="1" t="s">
        <v>2096</v>
      </c>
      <c r="B1029" s="11" t="s">
        <v>2095</v>
      </c>
      <c r="C1029" s="1" t="s">
        <v>2096</v>
      </c>
    </row>
    <row r="1030" spans="1:3" x14ac:dyDescent="0.15">
      <c r="A1030" s="1" t="s">
        <v>2098</v>
      </c>
      <c r="B1030" s="11" t="s">
        <v>2097</v>
      </c>
      <c r="C1030" s="1" t="s">
        <v>2098</v>
      </c>
    </row>
    <row r="1031" spans="1:3" x14ac:dyDescent="0.15">
      <c r="A1031" s="1" t="s">
        <v>2100</v>
      </c>
      <c r="B1031" s="11" t="s">
        <v>2099</v>
      </c>
      <c r="C1031" s="1" t="s">
        <v>2100</v>
      </c>
    </row>
    <row r="1032" spans="1:3" x14ac:dyDescent="0.15">
      <c r="A1032" s="1" t="s">
        <v>2102</v>
      </c>
      <c r="B1032" s="11" t="s">
        <v>2101</v>
      </c>
      <c r="C1032" s="1" t="s">
        <v>2102</v>
      </c>
    </row>
    <row r="1033" spans="1:3" x14ac:dyDescent="0.15">
      <c r="A1033" s="1" t="s">
        <v>2104</v>
      </c>
      <c r="B1033" s="11" t="s">
        <v>2103</v>
      </c>
      <c r="C1033" s="1" t="s">
        <v>2104</v>
      </c>
    </row>
    <row r="1034" spans="1:3" x14ac:dyDescent="0.15">
      <c r="A1034" s="1" t="s">
        <v>2106</v>
      </c>
      <c r="B1034" s="11" t="s">
        <v>2105</v>
      </c>
      <c r="C1034" s="1" t="s">
        <v>2106</v>
      </c>
    </row>
    <row r="1035" spans="1:3" x14ac:dyDescent="0.15">
      <c r="A1035" s="1" t="s">
        <v>2108</v>
      </c>
      <c r="B1035" s="11" t="s">
        <v>2107</v>
      </c>
      <c r="C1035" s="1" t="s">
        <v>2108</v>
      </c>
    </row>
    <row r="1036" spans="1:3" x14ac:dyDescent="0.15">
      <c r="A1036" s="1" t="s">
        <v>2110</v>
      </c>
      <c r="B1036" s="11" t="s">
        <v>2109</v>
      </c>
      <c r="C1036" s="1" t="s">
        <v>2110</v>
      </c>
    </row>
    <row r="1037" spans="1:3" x14ac:dyDescent="0.15">
      <c r="A1037" s="1" t="s">
        <v>2112</v>
      </c>
      <c r="B1037" s="11" t="s">
        <v>2111</v>
      </c>
      <c r="C1037" s="1" t="s">
        <v>2112</v>
      </c>
    </row>
    <row r="1038" spans="1:3" x14ac:dyDescent="0.15">
      <c r="A1038" s="1" t="s">
        <v>2114</v>
      </c>
      <c r="B1038" s="11" t="s">
        <v>2113</v>
      </c>
      <c r="C1038" s="1" t="s">
        <v>2114</v>
      </c>
    </row>
    <row r="1039" spans="1:3" x14ac:dyDescent="0.15">
      <c r="A1039" s="1" t="s">
        <v>2116</v>
      </c>
      <c r="B1039" s="11" t="s">
        <v>2115</v>
      </c>
      <c r="C1039" s="1" t="s">
        <v>2116</v>
      </c>
    </row>
    <row r="1040" spans="1:3" x14ac:dyDescent="0.15">
      <c r="A1040" s="1" t="s">
        <v>2118</v>
      </c>
      <c r="B1040" s="11" t="s">
        <v>2117</v>
      </c>
      <c r="C1040" s="1" t="s">
        <v>2118</v>
      </c>
    </row>
    <row r="1041" spans="1:3" x14ac:dyDescent="0.15">
      <c r="A1041" s="1" t="s">
        <v>2120</v>
      </c>
      <c r="B1041" s="11" t="s">
        <v>2119</v>
      </c>
      <c r="C1041" s="1" t="s">
        <v>2120</v>
      </c>
    </row>
    <row r="1042" spans="1:3" x14ac:dyDescent="0.15">
      <c r="A1042" s="1" t="s">
        <v>2122</v>
      </c>
      <c r="B1042" s="11" t="s">
        <v>2121</v>
      </c>
      <c r="C1042" s="1" t="s">
        <v>2122</v>
      </c>
    </row>
    <row r="1043" spans="1:3" x14ac:dyDescent="0.15">
      <c r="A1043" s="1" t="s">
        <v>2124</v>
      </c>
      <c r="B1043" s="11" t="s">
        <v>2123</v>
      </c>
      <c r="C1043" s="1" t="s">
        <v>2124</v>
      </c>
    </row>
    <row r="1044" spans="1:3" x14ac:dyDescent="0.15">
      <c r="A1044" s="1" t="s">
        <v>2126</v>
      </c>
      <c r="B1044" s="11" t="s">
        <v>2125</v>
      </c>
      <c r="C1044" s="1" t="s">
        <v>2126</v>
      </c>
    </row>
    <row r="1045" spans="1:3" x14ac:dyDescent="0.15">
      <c r="A1045" s="1" t="s">
        <v>2128</v>
      </c>
      <c r="B1045" s="11" t="s">
        <v>2127</v>
      </c>
      <c r="C1045" s="1" t="s">
        <v>2128</v>
      </c>
    </row>
    <row r="1046" spans="1:3" x14ac:dyDescent="0.15">
      <c r="A1046" s="1" t="s">
        <v>2130</v>
      </c>
      <c r="B1046" s="11" t="s">
        <v>2129</v>
      </c>
      <c r="C1046" s="1" t="s">
        <v>2130</v>
      </c>
    </row>
    <row r="1047" spans="1:3" x14ac:dyDescent="0.15">
      <c r="A1047" s="1" t="s">
        <v>2132</v>
      </c>
      <c r="B1047" s="11" t="s">
        <v>2131</v>
      </c>
      <c r="C1047" s="1" t="s">
        <v>2132</v>
      </c>
    </row>
    <row r="1048" spans="1:3" x14ac:dyDescent="0.15">
      <c r="A1048" s="1" t="s">
        <v>2134</v>
      </c>
      <c r="B1048" s="11" t="s">
        <v>2133</v>
      </c>
      <c r="C1048" s="1" t="s">
        <v>2134</v>
      </c>
    </row>
    <row r="1049" spans="1:3" x14ac:dyDescent="0.15">
      <c r="A1049" s="1" t="s">
        <v>2136</v>
      </c>
      <c r="B1049" s="11" t="s">
        <v>2135</v>
      </c>
      <c r="C1049" s="1" t="s">
        <v>2136</v>
      </c>
    </row>
    <row r="1050" spans="1:3" x14ac:dyDescent="0.15">
      <c r="A1050" s="1" t="s">
        <v>2138</v>
      </c>
      <c r="B1050" s="11" t="s">
        <v>2137</v>
      </c>
      <c r="C1050" s="1" t="s">
        <v>2138</v>
      </c>
    </row>
    <row r="1051" spans="1:3" x14ac:dyDescent="0.15">
      <c r="A1051" s="1" t="s">
        <v>2140</v>
      </c>
      <c r="B1051" s="11" t="s">
        <v>2139</v>
      </c>
      <c r="C1051" s="1" t="s">
        <v>2140</v>
      </c>
    </row>
    <row r="1052" spans="1:3" x14ac:dyDescent="0.15">
      <c r="A1052" s="1" t="s">
        <v>2142</v>
      </c>
      <c r="B1052" s="11" t="s">
        <v>2141</v>
      </c>
      <c r="C1052" s="1" t="s">
        <v>2142</v>
      </c>
    </row>
    <row r="1053" spans="1:3" x14ac:dyDescent="0.15">
      <c r="A1053" s="1" t="s">
        <v>2144</v>
      </c>
      <c r="B1053" s="11" t="s">
        <v>2143</v>
      </c>
      <c r="C1053" s="1" t="s">
        <v>2144</v>
      </c>
    </row>
    <row r="1054" spans="1:3" x14ac:dyDescent="0.15">
      <c r="A1054" s="1" t="s">
        <v>2146</v>
      </c>
      <c r="B1054" s="11" t="s">
        <v>2145</v>
      </c>
      <c r="C1054" s="1" t="s">
        <v>2146</v>
      </c>
    </row>
    <row r="1055" spans="1:3" x14ac:dyDescent="0.15">
      <c r="A1055" s="1" t="s">
        <v>2148</v>
      </c>
      <c r="B1055" s="11" t="s">
        <v>2147</v>
      </c>
      <c r="C1055" s="1" t="s">
        <v>2148</v>
      </c>
    </row>
    <row r="1056" spans="1:3" x14ac:dyDescent="0.15">
      <c r="A1056" s="1" t="s">
        <v>2150</v>
      </c>
      <c r="B1056" s="11" t="s">
        <v>2149</v>
      </c>
      <c r="C1056" s="1" t="s">
        <v>2150</v>
      </c>
    </row>
    <row r="1057" spans="1:3" x14ac:dyDescent="0.15">
      <c r="A1057" s="1" t="s">
        <v>2152</v>
      </c>
      <c r="B1057" s="11" t="s">
        <v>2151</v>
      </c>
      <c r="C1057" s="1" t="s">
        <v>2152</v>
      </c>
    </row>
    <row r="1058" spans="1:3" x14ac:dyDescent="0.15">
      <c r="A1058" s="1" t="s">
        <v>2154</v>
      </c>
      <c r="B1058" s="11" t="s">
        <v>2153</v>
      </c>
      <c r="C1058" s="1" t="s">
        <v>2154</v>
      </c>
    </row>
    <row r="1059" spans="1:3" x14ac:dyDescent="0.15">
      <c r="A1059" s="1" t="s">
        <v>2156</v>
      </c>
      <c r="B1059" s="11" t="s">
        <v>2155</v>
      </c>
      <c r="C1059" s="1" t="s">
        <v>2156</v>
      </c>
    </row>
    <row r="1060" spans="1:3" x14ac:dyDescent="0.15">
      <c r="A1060" s="1" t="s">
        <v>2158</v>
      </c>
      <c r="B1060" s="11" t="s">
        <v>2157</v>
      </c>
      <c r="C1060" s="1" t="s">
        <v>2158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オーダー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沖田総司</dc:creator>
  <cp:lastModifiedBy>沖田総司</cp:lastModifiedBy>
  <dcterms:created xsi:type="dcterms:W3CDTF">2011-07-28T04:49:54Z</dcterms:created>
  <dcterms:modified xsi:type="dcterms:W3CDTF">2011-12-24T12:02:31Z</dcterms:modified>
</cp:coreProperties>
</file>